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350e087a4216a91b/"/>
    </mc:Choice>
  </mc:AlternateContent>
  <bookViews>
    <workbookView xWindow="0" yWindow="0" windowWidth="36060" windowHeight="23085" activeTab="1"/>
  </bookViews>
  <sheets>
    <sheet name="データ加工" sheetId="1" r:id="rId1"/>
    <sheet name="米国特許取得2016大学ランキング" sheetId="3" r:id="rId2"/>
  </sheets>
  <definedNames>
    <definedName name="_xlnm._FilterDatabase" localSheetId="1" hidden="1">米国特許取得2016大学ランキング!$G$2:$I$11</definedName>
    <definedName name="_xlnm.Print_Area" localSheetId="1">米国特許取得2016大学ランキング!$A$1:$D$106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" i="1" l="1"/>
  <c r="J4" i="1"/>
  <c r="K4" i="1"/>
  <c r="I5" i="1"/>
  <c r="J5" i="1"/>
  <c r="K5" i="1"/>
  <c r="I6" i="1"/>
  <c r="J6" i="1"/>
  <c r="K6" i="1"/>
  <c r="I7" i="1"/>
  <c r="J7" i="1"/>
  <c r="K7" i="1"/>
  <c r="I8" i="1"/>
  <c r="J8" i="1"/>
  <c r="K8" i="1"/>
  <c r="I9" i="1"/>
  <c r="J9" i="1"/>
  <c r="K9" i="1"/>
  <c r="I10" i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E145" i="1"/>
  <c r="E144" i="1"/>
  <c r="E137" i="1"/>
  <c r="E136" i="1"/>
  <c r="E129" i="1"/>
  <c r="E128" i="1"/>
  <c r="E121" i="1"/>
  <c r="E120" i="1"/>
  <c r="E113" i="1"/>
  <c r="E112" i="1"/>
  <c r="E105" i="1"/>
  <c r="E104" i="1"/>
  <c r="E97" i="1"/>
  <c r="E96" i="1"/>
  <c r="E89" i="1"/>
  <c r="E88" i="1"/>
  <c r="E81" i="1"/>
  <c r="E80" i="1"/>
  <c r="E73" i="1"/>
  <c r="E72" i="1"/>
  <c r="E65" i="1"/>
  <c r="E64" i="1"/>
  <c r="E63" i="1"/>
  <c r="E57" i="1"/>
  <c r="E56" i="1"/>
  <c r="E55" i="1"/>
  <c r="E49" i="1"/>
  <c r="E48" i="1"/>
  <c r="E47" i="1"/>
  <c r="E41" i="1"/>
  <c r="E40" i="1"/>
  <c r="E39" i="1"/>
  <c r="E32" i="1"/>
  <c r="E31" i="1"/>
  <c r="E24" i="1"/>
  <c r="E23" i="1"/>
  <c r="E16" i="1"/>
  <c r="E15" i="1"/>
  <c r="E8" i="1"/>
  <c r="E7" i="1"/>
  <c r="D42" i="1"/>
  <c r="D43" i="1"/>
  <c r="E42" i="1" s="1"/>
  <c r="D44" i="1"/>
  <c r="E43" i="1" s="1"/>
  <c r="D45" i="1"/>
  <c r="E44" i="1" s="1"/>
  <c r="D46" i="1"/>
  <c r="E45" i="1" s="1"/>
  <c r="D47" i="1"/>
  <c r="E46" i="1" s="1"/>
  <c r="D48" i="1"/>
  <c r="D49" i="1"/>
  <c r="D50" i="1"/>
  <c r="D51" i="1"/>
  <c r="E50" i="1" s="1"/>
  <c r="D52" i="1"/>
  <c r="E51" i="1" s="1"/>
  <c r="D53" i="1"/>
  <c r="E52" i="1" s="1"/>
  <c r="D54" i="1"/>
  <c r="E53" i="1" s="1"/>
  <c r="D55" i="1"/>
  <c r="E54" i="1" s="1"/>
  <c r="D56" i="1"/>
  <c r="D57" i="1"/>
  <c r="D58" i="1"/>
  <c r="D59" i="1"/>
  <c r="E58" i="1" s="1"/>
  <c r="D60" i="1"/>
  <c r="E59" i="1" s="1"/>
  <c r="D61" i="1"/>
  <c r="E60" i="1" s="1"/>
  <c r="D62" i="1"/>
  <c r="E61" i="1" s="1"/>
  <c r="D63" i="1"/>
  <c r="E62" i="1" s="1"/>
  <c r="D64" i="1"/>
  <c r="D65" i="1"/>
  <c r="D66" i="1"/>
  <c r="D67" i="1"/>
  <c r="E66" i="1" s="1"/>
  <c r="D68" i="1"/>
  <c r="E67" i="1" s="1"/>
  <c r="D69" i="1"/>
  <c r="E68" i="1" s="1"/>
  <c r="D70" i="1"/>
  <c r="E69" i="1" s="1"/>
  <c r="D71" i="1"/>
  <c r="E70" i="1" s="1"/>
  <c r="D72" i="1"/>
  <c r="E71" i="1" s="1"/>
  <c r="D73" i="1"/>
  <c r="D74" i="1"/>
  <c r="D75" i="1"/>
  <c r="E74" i="1" s="1"/>
  <c r="D76" i="1"/>
  <c r="E75" i="1" s="1"/>
  <c r="D77" i="1"/>
  <c r="E76" i="1" s="1"/>
  <c r="D78" i="1"/>
  <c r="E77" i="1" s="1"/>
  <c r="D79" i="1"/>
  <c r="E78" i="1" s="1"/>
  <c r="D80" i="1"/>
  <c r="E79" i="1" s="1"/>
  <c r="D81" i="1"/>
  <c r="D82" i="1"/>
  <c r="D83" i="1"/>
  <c r="E82" i="1" s="1"/>
  <c r="D84" i="1"/>
  <c r="E83" i="1" s="1"/>
  <c r="D85" i="1"/>
  <c r="E84" i="1" s="1"/>
  <c r="D86" i="1"/>
  <c r="E85" i="1" s="1"/>
  <c r="D87" i="1"/>
  <c r="E86" i="1" s="1"/>
  <c r="D88" i="1"/>
  <c r="E87" i="1" s="1"/>
  <c r="D89" i="1"/>
  <c r="D90" i="1"/>
  <c r="D91" i="1"/>
  <c r="E90" i="1" s="1"/>
  <c r="D92" i="1"/>
  <c r="E91" i="1" s="1"/>
  <c r="D93" i="1"/>
  <c r="E92" i="1" s="1"/>
  <c r="D94" i="1"/>
  <c r="E93" i="1" s="1"/>
  <c r="D95" i="1"/>
  <c r="E94" i="1" s="1"/>
  <c r="D96" i="1"/>
  <c r="E95" i="1" s="1"/>
  <c r="D97" i="1"/>
  <c r="D98" i="1"/>
  <c r="D99" i="1"/>
  <c r="E98" i="1" s="1"/>
  <c r="D100" i="1"/>
  <c r="E99" i="1" s="1"/>
  <c r="D101" i="1"/>
  <c r="E100" i="1" s="1"/>
  <c r="D102" i="1"/>
  <c r="E101" i="1" s="1"/>
  <c r="D103" i="1"/>
  <c r="E102" i="1" s="1"/>
  <c r="D104" i="1"/>
  <c r="E103" i="1" s="1"/>
  <c r="D105" i="1"/>
  <c r="D106" i="1"/>
  <c r="D107" i="1"/>
  <c r="E106" i="1" s="1"/>
  <c r="D108" i="1"/>
  <c r="E107" i="1" s="1"/>
  <c r="D109" i="1"/>
  <c r="E108" i="1" s="1"/>
  <c r="D110" i="1"/>
  <c r="E109" i="1" s="1"/>
  <c r="D111" i="1"/>
  <c r="E110" i="1" s="1"/>
  <c r="D112" i="1"/>
  <c r="E111" i="1" s="1"/>
  <c r="D113" i="1"/>
  <c r="D114" i="1"/>
  <c r="D115" i="1"/>
  <c r="E114" i="1" s="1"/>
  <c r="D116" i="1"/>
  <c r="E115" i="1" s="1"/>
  <c r="D117" i="1"/>
  <c r="E116" i="1" s="1"/>
  <c r="D118" i="1"/>
  <c r="E117" i="1" s="1"/>
  <c r="D119" i="1"/>
  <c r="E118" i="1" s="1"/>
  <c r="D120" i="1"/>
  <c r="E119" i="1" s="1"/>
  <c r="D121" i="1"/>
  <c r="D122" i="1"/>
  <c r="D123" i="1"/>
  <c r="E122" i="1" s="1"/>
  <c r="D124" i="1"/>
  <c r="E123" i="1" s="1"/>
  <c r="D125" i="1"/>
  <c r="E124" i="1" s="1"/>
  <c r="D126" i="1"/>
  <c r="E125" i="1" s="1"/>
  <c r="D127" i="1"/>
  <c r="E126" i="1" s="1"/>
  <c r="D128" i="1"/>
  <c r="E127" i="1" s="1"/>
  <c r="D129" i="1"/>
  <c r="D130" i="1"/>
  <c r="D131" i="1"/>
  <c r="E130" i="1" s="1"/>
  <c r="D132" i="1"/>
  <c r="E131" i="1" s="1"/>
  <c r="D133" i="1"/>
  <c r="E132" i="1" s="1"/>
  <c r="D134" i="1"/>
  <c r="E133" i="1" s="1"/>
  <c r="D135" i="1"/>
  <c r="E134" i="1" s="1"/>
  <c r="D136" i="1"/>
  <c r="E135" i="1" s="1"/>
  <c r="D137" i="1"/>
  <c r="D138" i="1"/>
  <c r="D139" i="1"/>
  <c r="E138" i="1" s="1"/>
  <c r="D140" i="1"/>
  <c r="E139" i="1" s="1"/>
  <c r="D141" i="1"/>
  <c r="E140" i="1" s="1"/>
  <c r="D142" i="1"/>
  <c r="E141" i="1" s="1"/>
  <c r="D143" i="1"/>
  <c r="E142" i="1" s="1"/>
  <c r="D144" i="1"/>
  <c r="E143" i="1" s="1"/>
  <c r="D145" i="1"/>
  <c r="D146" i="1"/>
  <c r="D147" i="1"/>
  <c r="E146" i="1" s="1"/>
  <c r="D148" i="1"/>
  <c r="E147" i="1" s="1"/>
  <c r="D149" i="1"/>
  <c r="E148" i="1" s="1"/>
  <c r="D150" i="1"/>
  <c r="E149" i="1" s="1"/>
  <c r="D5" i="1"/>
  <c r="E4" i="1" s="1"/>
  <c r="D6" i="1"/>
  <c r="E5" i="1" s="1"/>
  <c r="D7" i="1"/>
  <c r="D8" i="1"/>
  <c r="D9" i="1"/>
  <c r="D10" i="1"/>
  <c r="E9" i="1" s="1"/>
  <c r="D11" i="1"/>
  <c r="E10" i="1" s="1"/>
  <c r="D12" i="1"/>
  <c r="E11" i="1" s="1"/>
  <c r="D13" i="1"/>
  <c r="E12" i="1" s="1"/>
  <c r="D14" i="1"/>
  <c r="E13" i="1" s="1"/>
  <c r="D15" i="1"/>
  <c r="D16" i="1"/>
  <c r="D17" i="1"/>
  <c r="D18" i="1"/>
  <c r="E17" i="1" s="1"/>
  <c r="D19" i="1"/>
  <c r="E18" i="1" s="1"/>
  <c r="D20" i="1"/>
  <c r="E19" i="1" s="1"/>
  <c r="D21" i="1"/>
  <c r="E20" i="1" s="1"/>
  <c r="D22" i="1"/>
  <c r="E21" i="1" s="1"/>
  <c r="D23" i="1"/>
  <c r="D24" i="1"/>
  <c r="D25" i="1"/>
  <c r="D26" i="1"/>
  <c r="E25" i="1" s="1"/>
  <c r="D27" i="1"/>
  <c r="E26" i="1" s="1"/>
  <c r="D28" i="1"/>
  <c r="E27" i="1" s="1"/>
  <c r="D29" i="1"/>
  <c r="E28" i="1" s="1"/>
  <c r="D30" i="1"/>
  <c r="E29" i="1" s="1"/>
  <c r="D31" i="1"/>
  <c r="D32" i="1"/>
  <c r="D33" i="1"/>
  <c r="D34" i="1"/>
  <c r="E33" i="1" s="1"/>
  <c r="D35" i="1"/>
  <c r="E34" i="1" s="1"/>
  <c r="D36" i="1"/>
  <c r="E35" i="1" s="1"/>
  <c r="D37" i="1"/>
  <c r="E36" i="1" s="1"/>
  <c r="D38" i="1"/>
  <c r="E37" i="1" s="1"/>
  <c r="D39" i="1"/>
  <c r="D40" i="1"/>
  <c r="D41" i="1"/>
  <c r="D4" i="1"/>
  <c r="E6" i="1" l="1"/>
  <c r="E14" i="1"/>
  <c r="E22" i="1"/>
  <c r="E30" i="1"/>
  <c r="E38" i="1"/>
  <c r="E150" i="1"/>
</calcChain>
</file>

<file path=xl/sharedStrings.xml><?xml version="1.0" encoding="utf-8"?>
<sst xmlns="http://schemas.openxmlformats.org/spreadsheetml/2006/main" count="485" uniqueCount="321">
  <si>
    <t>1 UNIVERSITY OF CALIFORNIA, THE REGENTS OF ........................................................................................505</t>
  </si>
  <si>
    <t>1 UNIVERSITY OF CALIFORNIA, THE REGENTS OF</t>
  </si>
  <si>
    <t xml:space="preserve"> ........................................................................................505</t>
  </si>
  <si>
    <t>2 MASSACHUSETTS INSTITUTE OF</t>
  </si>
  <si>
    <t xml:space="preserve"> TECHNOLOGY ..............................................................278</t>
  </si>
  <si>
    <t>3 STANFORD UNIVERSITY ...........................................244</t>
  </si>
  <si>
    <t>4 CALIFORNIA INSTITUTE OF TECHNOLOGY...........201</t>
  </si>
  <si>
    <t>5 TSINGHUA UNIVERSITY / GRADUATE</t>
  </si>
  <si>
    <t xml:space="preserve"> SCHOOL AT SHENZHEN, TSINGHUA</t>
  </si>
  <si>
    <t xml:space="preserve"> UNIVERSITY.................................................................181</t>
  </si>
  <si>
    <t>6 WISCONSIN ALUMNI RESEARCH</t>
  </si>
  <si>
    <t xml:space="preserve"> FOUNDATION...............................................................168</t>
  </si>
  <si>
    <t>7 JOHNS HOPKINS UNIVERSITY................................167</t>
  </si>
  <si>
    <t>8 UNIVERSITY OF TEXAS..............................................162</t>
  </si>
  <si>
    <t>9 UNIVERSITY OF MICHIGAN......................................142</t>
  </si>
  <si>
    <t>10 COLUMBIA UNIVERSITY...........................................118</t>
  </si>
  <si>
    <t>11 UNIVERSITY OF SOUTH FLORIDA ...........................114</t>
  </si>
  <si>
    <t>12 PURDUE RESEARCH FOUNDATION........................105</t>
  </si>
  <si>
    <t>12 CORNELL UNIVERSITY / CORNELL RESEARCH</t>
  </si>
  <si>
    <t xml:space="preserve"> FOUNDATION, INC......................................................105</t>
  </si>
  <si>
    <t>14 HARVARD COLLEGE, PRESIDENT AND</t>
  </si>
  <si>
    <t xml:space="preserve"> FELLOWS......................................................................104</t>
  </si>
  <si>
    <t>15 KOREA INSTITUTE OF SCIENCE AND</t>
  </si>
  <si>
    <t xml:space="preserve"> TECHNOLOGY ..............................................................100</t>
  </si>
  <si>
    <t>16 NEW YORK UNIVERSITY / POLYTECHNIC</t>
  </si>
  <si>
    <t xml:space="preserve"> INSTITUTE OF NEW YORK UNIVERSITY..................93</t>
  </si>
  <si>
    <t>17 UNIVERSITY OF PENNSYLVANIA..............................92</t>
  </si>
  <si>
    <t>18 UNIVERSITY OF ILLINOIS............................................91</t>
  </si>
  <si>
    <t>18 UNIVERSITY OF FLORIDA RESEARCH</t>
  </si>
  <si>
    <t xml:space="preserve"> FOUNDATION, INCORPORATED / UNIVERSITY</t>
  </si>
  <si>
    <t xml:space="preserve"> OF FLORIDA....................................................................91</t>
  </si>
  <si>
    <t>20 KING FAHD UNIVERSITY OF PETROLEUM</t>
  </si>
  <si>
    <t xml:space="preserve"> AND MINERALS............................................................90</t>
  </si>
  <si>
    <t>21 RUTGERS UNIVERSITY................................................84</t>
  </si>
  <si>
    <t>22 UNIVERSITY OF WASHINGTON.................................83</t>
  </si>
  <si>
    <t>23 NORTHWESTERN UNIVERSITY.................................81</t>
  </si>
  <si>
    <t>23 UNIVERSITY OF CHICAGO / UCHICAGO</t>
  </si>
  <si>
    <t xml:space="preserve"> ARGONNE LLC...............................................................81</t>
  </si>
  <si>
    <t>25 NATIONAL TSING HUA UNIVERSITY........................80</t>
  </si>
  <si>
    <t>26 KOREA ADVANCED INSTITUTE OF SCIENCE</t>
  </si>
  <si>
    <t xml:space="preserve"> AND TECHNOLOGY ......................................................77</t>
  </si>
  <si>
    <t>27 UNIVERSITY OF MARYLAND......................................72</t>
  </si>
  <si>
    <t>27 UNIVERSITY OF PITTSBURGH...................................72</t>
  </si>
  <si>
    <t>29 NATIONAL TAIWAN UNIVERSITY / NATIONAL</t>
  </si>
  <si>
    <t xml:space="preserve"> TAIWAN UNIVERSITY HOSPITAL ..............................65</t>
  </si>
  <si>
    <t>30 ARIZONA STATE UNIVERSITY....................................64</t>
  </si>
  <si>
    <t>30 UNIVERSITY OF UTAH RESEARCH</t>
  </si>
  <si>
    <t xml:space="preserve"> FOUNDATION / UNIVERSITY OF UTAH.....................64</t>
  </si>
  <si>
    <t>32 GEORGIA TECH RESEARCH CORP. ............................63</t>
  </si>
  <si>
    <t>33 DUKE UNIVERSITY........................................................60</t>
  </si>
  <si>
    <t>33 SCIENCE &amp; TECHNOLOGY CORPORATION AT</t>
  </si>
  <si>
    <t xml:space="preserve"> UNIVERSITY OF NEW MEXICO..................................60</t>
  </si>
  <si>
    <t>33 UNIVERSITY OF NORTH CAROLINA..........................60</t>
  </si>
  <si>
    <t>36 KING SAUD UNIVERSITY ............................................58</t>
  </si>
  <si>
    <t>36 UNIVERSITY OF MASSACHUSETTS.........................58</t>
  </si>
  <si>
    <t>38 INDUSTRY-ACADEMIC COOPERATION AT</t>
  </si>
  <si>
    <t xml:space="preserve"> YONSEI UNIVERSITY....................................................57</t>
  </si>
  <si>
    <t>38 RESEARCH FOUNDATION OF STATE</t>
  </si>
  <si>
    <t xml:space="preserve"> UNIVERSITY OF NEW YORK .......................................57</t>
  </si>
  <si>
    <t>38 UNIVERSITY OF MINNESOTA,</t>
  </si>
  <si>
    <t xml:space="preserve"> THE REGENTS OF..........................................................57</t>
  </si>
  <si>
    <t>41 SNU R&amp;DB FOUNDATION...........................................56</t>
  </si>
  <si>
    <t>41 UNIVERSITY OF CENTRAL FLORIDA.........................56</t>
  </si>
  <si>
    <t>43 RAMOT AT TEL AVIV UNIVERSITY LTD. ...................54</t>
  </si>
  <si>
    <t>44 INDIANA UNIVERSITY RESEARCH AND</t>
  </si>
  <si>
    <t xml:space="preserve"> TECHNOLOGY CORPORATION...................................53</t>
  </si>
  <si>
    <t>44 NATIONAL CHIAO TUNG UNIVERSITY.....................53</t>
  </si>
  <si>
    <t>46 CASE WESTERN RESERVE UNIVERSITY .................52</t>
  </si>
  <si>
    <t>47 UNIVERSITY OF SOUTHERN CALIFORNIA ..............51</t>
  </si>
  <si>
    <t>48 KOREA UNIVERSITY RESEARCH AND</t>
  </si>
  <si>
    <t xml:space="preserve"> BUSINESS FOUNDATION............................................49</t>
  </si>
  <si>
    <t>49 FLORIDA STATE UNIVERSITY.....................................48</t>
  </si>
  <si>
    <t>49 UNIVERSITY OF COLORADO, THE REGENTS OF.....48</t>
  </si>
  <si>
    <t>49 WASHINGTON UNIVERSITY ......................................48</t>
  </si>
  <si>
    <t>Top 100 Worldwide Universities</t>
  </si>
  <si>
    <t>Granted U.S. Utility Patents in 2016</t>
  </si>
  <si>
    <t>52 POSTECH ACADEMY-INDUSTRY</t>
  </si>
  <si>
    <t xml:space="preserve"> FOUNDATION.................................................................46</t>
  </si>
  <si>
    <t>53 TECHNION RESEARCH AND DEVELOPMENT</t>
  </si>
  <si>
    <t xml:space="preserve"> FOUNDATION, LTD........................................................44</t>
  </si>
  <si>
    <t>54 CITY UNIVERSITY OF HONG KONG...........................43</t>
  </si>
  <si>
    <t>54 GWANGJU INSTITUTE OF SCIENCE AND</t>
  </si>
  <si>
    <t xml:space="preserve"> TECHNOLOGY ................................................................43</t>
  </si>
  <si>
    <t>54 NANYANG TECHNOLOGICAL UNIVERSITY.............43</t>
  </si>
  <si>
    <t>54 NATIONAL UNIVERSITY OF SINGAPORE ................43</t>
  </si>
  <si>
    <t>54 YALE UNIVERSITY.........................................................43</t>
  </si>
  <si>
    <t>59 ECOLE POLYTECHNIQUE, FÉDÉRALE DE</t>
  </si>
  <si>
    <t xml:space="preserve"> LAUSANNE.....................................................................42</t>
  </si>
  <si>
    <t>59 MICHIGAN STATE UNIVERSITY.................................42</t>
  </si>
  <si>
    <t>61 OHIO STATE INNOVATION FOUNDATION /</t>
  </si>
  <si>
    <t xml:space="preserve"> OHIO STATE UNIVERSITY............................................41</t>
  </si>
  <si>
    <t>62 VANDERBILT UNIVERSITY..........................................40</t>
  </si>
  <si>
    <t>62 SUNGKYUNKWAN UNIVERSITY RESEARCH &amp;</t>
  </si>
  <si>
    <t xml:space="preserve"> BUSINESS FOUNDATION............................................40</t>
  </si>
  <si>
    <t>64 UNIVERSITY OF ARKANSAS ......................................39</t>
  </si>
  <si>
    <t>64 UNIVERSITY OF ROCHESTER .....................................39</t>
  </si>
  <si>
    <t>66 EMORY UNIVERSITY ....................................................38</t>
  </si>
  <si>
    <t>66 UNIVERSITY OF ALABAMA / UAB RESEARCH</t>
  </si>
  <si>
    <t xml:space="preserve"> FOUNDATION.................................................................38</t>
  </si>
  <si>
    <t>68 WILLIAM MARSH RICE UNIVERSITY .......................37</t>
  </si>
  <si>
    <t>69 NATIONAL CHENG KUNG UNIVERSITY...................36</t>
  </si>
  <si>
    <t>69 THE UNIVERSITY OF TOKYO.......................................36</t>
  </si>
  <si>
    <t>69 UNIVERSITY OF KENTUCKY RESEARCH</t>
  </si>
  <si>
    <t xml:space="preserve"> FOUNDATION / UNIVERSITY OF KENTUCKY...........36</t>
  </si>
  <si>
    <t>72 DREXEL UNIVERSITY ...................................................35</t>
  </si>
  <si>
    <t>72 INDUSTRY-UNIVERSITY COOPERATION</t>
  </si>
  <si>
    <t xml:space="preserve"> FOUNDATION HANYANG UNIVERSITY....................35</t>
  </si>
  <si>
    <t>72 KYOTO UNIVERSITY .....................................................35</t>
  </si>
  <si>
    <t>72 TEXAS A AND M UNIVERSITY...................................35</t>
  </si>
  <si>
    <t>76 PEKING UNIVERSITY ...................................................33</t>
  </si>
  <si>
    <t>76 THE HONG KONG UNIVERSITY OF SCIENCE &amp;</t>
  </si>
  <si>
    <t xml:space="preserve"> TECHNOLOGY ................................................................33</t>
  </si>
  <si>
    <t>76 UNIVERSITY OF VIRGINIA ALUMNI PATENTS</t>
  </si>
  <si>
    <t xml:space="preserve"> FOUNDATION.................................................................33</t>
  </si>
  <si>
    <t>76 PENN STATE RESEARCH FOUNDATION, INC./</t>
  </si>
  <si>
    <t xml:space="preserve"> PENNSYLVANIA STATE UNIVERSITY.......................33</t>
  </si>
  <si>
    <t>80 NORTH CAROLINA STATE UNIVERSITY...................32</t>
  </si>
  <si>
    <t>80 TOHOKU UNIVERSITY..................................................32</t>
  </si>
  <si>
    <t>80 UNIVERSITY OF ARIZONA ..........................................32</t>
  </si>
  <si>
    <t>83 CARNEGIE-MELLON UNIVERSITY.............................31</t>
  </si>
  <si>
    <t>83 UNIVERSITY OF MISSOURI ........................................31</t>
  </si>
  <si>
    <t>85 WAKE FOREST UNIVERSITY / WAKE FOREST</t>
  </si>
  <si>
    <t xml:space="preserve"> UNIVERSITY HEALTH SCIENCE..................................30</t>
  </si>
  <si>
    <t>85 TUFTS UNIVERSITY / TUFTS MEDICAL CENTER,</t>
  </si>
  <si>
    <t xml:space="preserve"> INC ...................................................................................30</t>
  </si>
  <si>
    <t>87 YISSUM RESEARCH DEVELOPMENT</t>
  </si>
  <si>
    <t xml:space="preserve"> COMPANY OF THE HEBREW UNIVERSITY OF</t>
  </si>
  <si>
    <t xml:space="preserve"> JERUSALEM...................................................................29</t>
  </si>
  <si>
    <t>88 BRIGHAM YOUNG UNIVERSITY................................28</t>
  </si>
  <si>
    <t>88 GEORGETOWN UNIVERSITY......................................28</t>
  </si>
  <si>
    <t>88 UNIVERSITY OF SOUTH CAROLINA..........................28</t>
  </si>
  <si>
    <t>91 OSAKA UNIVERSITY ....................................................27</t>
  </si>
  <si>
    <t>91 UNIVERSITY OF GEORGIA RESEARCH</t>
  </si>
  <si>
    <t xml:space="preserve"> FOUNDATION, INC........................................................27</t>
  </si>
  <si>
    <t>91 UNIVERSITY OF HOUSTON SYSTEM /</t>
  </si>
  <si>
    <t xml:space="preserve"> UNIVERSITY OF HOUSTON.........................................27</t>
  </si>
  <si>
    <t>94 RESEARCH FOUNDATION, THE CITY</t>
  </si>
  <si>
    <t xml:space="preserve"> UNIVERSITY OF NEW YORK .......................................26</t>
  </si>
  <si>
    <t>94 LOUISIANA STATE UNIVERSITY................................26</t>
  </si>
  <si>
    <t>94 WASHINGTON STATE UNIVERSITY /</t>
  </si>
  <si>
    <t xml:space="preserve"> WASHINGTON STATE UNIVERSITY</t>
  </si>
  <si>
    <t xml:space="preserve"> RESEARCH FOUNDATION...........................................26</t>
  </si>
  <si>
    <t>97 CAMBRIDGE ENTERPRISE LIMITED ........................25</t>
  </si>
  <si>
    <t>97 DARTMOUTH COLLEGE...............................................25</t>
  </si>
  <si>
    <t>97 NATIONAL TAIWAN UNIVERSITY OF SCIENCE</t>
  </si>
  <si>
    <t xml:space="preserve"> AND TECHNOLOGY ......................................................25</t>
  </si>
  <si>
    <t>97 NORTHEASTERN UNIVERSITY ..................................25</t>
  </si>
  <si>
    <t>97 UMM AL-QURA UNIVERSITY.....................................25</t>
  </si>
  <si>
    <t>2 MASSACHUSETTS INSTITUTE OF TECHNOLOGY ..............................................................278</t>
  </si>
  <si>
    <t>6 WISCONSIN ALUMNI RESEARCH FOUNDATION...............................................................168</t>
  </si>
  <si>
    <t>12 CORNELL UNIVERSITY / CORNELL RESEARCH FOUNDATION, INC......................................................105</t>
  </si>
  <si>
    <t>14 HARVARD COLLEGE, PRESIDENT AND FELLOWS......................................................................104</t>
  </si>
  <si>
    <t>15 KOREA INSTITUTE OF SCIENCE AND TECHNOLOGY ..............................................................100</t>
  </si>
  <si>
    <t>16 NEW YORK UNIVERSITY / POLYTECHNIC INSTITUTE OF NEW YORK UNIVERSITY..................93</t>
  </si>
  <si>
    <t>18 UNIVERSITY OF FLORIDA RESEARCH FOUNDATION, INCORPORATED / UNIVERSITY FOUNDATION, INCORPORATED / UNIVERSITY OF FLORIDA....................................................................91</t>
  </si>
  <si>
    <t>20 KING FAHD UNIVERSITY OF PETROLEUM AND MINERALS............................................................90</t>
  </si>
  <si>
    <t>23 UNIVERSITY OF CHICAGO / UCHICAGO ARGONNE LLC...............................................................81</t>
  </si>
  <si>
    <t>26 KOREA ADVANCED INSTITUTE OF SCIENCE AND TECHNOLOGY ......................................................77</t>
  </si>
  <si>
    <t>29 NATIONAL TAIWAN UNIVERSITY / NATIONAL TAIWAN UNIVERSITY HOSPITAL ..............................65</t>
  </si>
  <si>
    <t>30 UNIVERSITY OF UTAH RESEARCH FOUNDATION / UNIVERSITY OF UTAH.....................64</t>
  </si>
  <si>
    <t>33 SCIENCE &amp; TECHNOLOGY CORPORATION AT UNIVERSITY OF NEW MEXICO..................................60</t>
  </si>
  <si>
    <t>38 INDUSTRY-ACADEMIC COOPERATION AT YONSEI UNIVERSITY....................................................57</t>
  </si>
  <si>
    <t>38 RESEARCH FOUNDATION OF STATE UNIVERSITY OF NEW YORK .......................................57</t>
  </si>
  <si>
    <t>38 UNIVERSITY OF MINNESOTA, THE REGENTS OF..........................................................57</t>
  </si>
  <si>
    <t>44 INDIANA UNIVERSITY RESEARCH AND TECHNOLOGY CORPORATION...................................53</t>
  </si>
  <si>
    <t>48 KOREA UNIVERSITY RESEARCH AND BUSINESS FOUNDATION............................................49</t>
  </si>
  <si>
    <t>52 POSTECH ACADEMY-INDUSTRY FOUNDATION.................................................................46</t>
  </si>
  <si>
    <t>53 TECHNION RESEARCH AND DEVELOPMENT FOUNDATION, LTD........................................................44</t>
  </si>
  <si>
    <t>54 GWANGJU INSTITUTE OF SCIENCE AND TECHNOLOGY ................................................................43</t>
  </si>
  <si>
    <t>59 ECOLE POLYTECHNIQUE, FÉDÉRALE DE LAUSANNE.....................................................................42</t>
  </si>
  <si>
    <t>61 OHIO STATE INNOVATION FOUNDATION / OHIO STATE UNIVERSITY............................................41</t>
  </si>
  <si>
    <t>62 SUNGKYUNKWAN UNIVERSITY RESEARCH &amp; BUSINESS FOUNDATION............................................40</t>
  </si>
  <si>
    <t>66 UNIVERSITY OF ALABAMA / UAB RESEARCH FOUNDATION.................................................................38</t>
  </si>
  <si>
    <t>69 UNIVERSITY OF KENTUCKY RESEARCH FOUNDATION / UNIVERSITY OF KENTUCKY...........36</t>
  </si>
  <si>
    <t>72 INDUSTRY-UNIVERSITY COOPERATION FOUNDATION HANYANG UNIVERSITY....................35</t>
  </si>
  <si>
    <t>76 THE HONG KONG UNIVERSITY OF SCIENCE &amp; TECHNOLOGY ................................................................33</t>
  </si>
  <si>
    <t>76 UNIVERSITY OF VIRGINIA ALUMNI PATENTS FOUNDATION.................................................................33</t>
  </si>
  <si>
    <t>76 PENN STATE RESEARCH FOUNDATION, INC./ PENNSYLVANIA STATE UNIVERSITY.......................33</t>
  </si>
  <si>
    <t>85 WAKE FOREST UNIVERSITY / WAKE FOREST UNIVERSITY HEALTH SCIENCE..................................30</t>
  </si>
  <si>
    <t>85 TUFTS UNIVERSITY / TUFTS MEDICAL CENTER, INC ...................................................................................30</t>
  </si>
  <si>
    <t>87 YISSUM RESEARCH DEVELOPMENT COMPANY OF THE HEBREW UNIVERSITY OF COMPANY OF THE HEBREW UNIVERSITY OF JERUSALEM...................................................................29</t>
  </si>
  <si>
    <t>91 UNIVERSITY OF GEORGIA RESEARCH FOUNDATION, INC........................................................27</t>
  </si>
  <si>
    <t>91 UNIVERSITY OF HOUSTON SYSTEM / UNIVERSITY OF HOUSTON.........................................27</t>
  </si>
  <si>
    <t>94 RESEARCH FOUNDATION, THE CITY UNIVERSITY OF NEW YORK .......................................26</t>
  </si>
  <si>
    <t>94 WASHINGTON STATE UNIVERSITY / WASHINGTON STATE UNIVERSITY WASHINGTON STATE UNIVERSITY RESEARCH FOUNDATION...........................................26</t>
  </si>
  <si>
    <t>97 NATIONAL TAIWAN UNIVERSITY OF SCIENCE AND TECHNOLOGY ......................................................25</t>
  </si>
  <si>
    <t>UNIVERSITY OF CALIFORNIA, THE REGENTS OF</t>
  </si>
  <si>
    <t>MASSACHUSETTS INSTITUTE OF TECHNOLOGY</t>
  </si>
  <si>
    <t>STANFORD UNIVERSITY</t>
  </si>
  <si>
    <t>CALIFORNIA INSTITUTE OF TECHNOLOG</t>
  </si>
  <si>
    <t>WISCONSIN ALUMNI RESEARCH FOUNDATIO</t>
  </si>
  <si>
    <t>JOHNS HOPKINS UNIVERSIT</t>
  </si>
  <si>
    <t>UNIVERSITY OF TEXA</t>
  </si>
  <si>
    <t>UNIVERSITY OF MICHIGA</t>
  </si>
  <si>
    <t>COLUMBIA UNIVERSIT</t>
  </si>
  <si>
    <t>UNIVERSITY OF SOUTH FLORIDA</t>
  </si>
  <si>
    <t>PURDUE RESEARCH FOUNDATIO</t>
  </si>
  <si>
    <t>CORNELL UNIVERSITY / CORNELL RESEARCH FOUNDATION, IN</t>
  </si>
  <si>
    <t>HARVARD COLLEGE, PRESIDENT AND FELLOW</t>
  </si>
  <si>
    <t>NEW YORK UNIVERSITY / POLYTECHNIC INSTITUTE OF NEW YORK UNIVERSIT</t>
  </si>
  <si>
    <t>UNIVERSITY OF PENNSYLVANI</t>
  </si>
  <si>
    <t>UNIVERSITY OF ILLINOI</t>
  </si>
  <si>
    <t>UNIVERSITY OF FLORIDA RESEARCH FOUNDATION, INCORPORATED / UNIVERSITY FOUNDATION, INCORPORATED / UNIVERSITY OF FLORID</t>
  </si>
  <si>
    <t>RUTGERS UNIVERSIT</t>
  </si>
  <si>
    <t>UNIVERSITY OF WASHINGTO</t>
  </si>
  <si>
    <t>NORTHWESTERN UNIVERSIT</t>
  </si>
  <si>
    <t>UNIVERSITY OF CHICAGO / UCHICAGO ARGONNE LL</t>
  </si>
  <si>
    <t>UNIVERSITY OF MARYLAN</t>
  </si>
  <si>
    <t>UNIVERSITY OF PITTSBURG</t>
  </si>
  <si>
    <t>ARIZONA STATE UNIVERSIT</t>
  </si>
  <si>
    <t>UNIVERSITY OF UTAH RESEARCH FOUNDATION / UNIVERSITY OF UTA</t>
  </si>
  <si>
    <t>GEORGIA TECH RESEARCH COR</t>
  </si>
  <si>
    <t>DUKE UNIVERSIT</t>
  </si>
  <si>
    <t>UNIVERSITY OF NORTH CAROLIN</t>
  </si>
  <si>
    <t>UNIVERSITY OF MASSACHUSETT</t>
  </si>
  <si>
    <t>RESEARCH FOUNDATION OF STATE UNIVERSITY OF NEW YORK</t>
  </si>
  <si>
    <t>UNIVERSITY OF MINNESOTA, THE REGENTS O</t>
  </si>
  <si>
    <t>UNIVERSITY OF CENTRAL FLORID</t>
  </si>
  <si>
    <t>INDIANA UNIVERSITY RESEARCH AND TECHNOLOGY CORPORATIO</t>
  </si>
  <si>
    <t>CASE WESTERN RESERVE UNIVERSITY</t>
  </si>
  <si>
    <t>UNIVERSITY OF SOUTHERN CALIFORNIA</t>
  </si>
  <si>
    <t>FLORIDA STATE UNIVERSIT</t>
  </si>
  <si>
    <t>UNIVERSITY OF COLORADO, THE REGENTS O</t>
  </si>
  <si>
    <t>WASHINGTON UNIVERSITY</t>
  </si>
  <si>
    <t>POSTECH ACADEMY-INDUSTRY FOUNDATIO</t>
  </si>
  <si>
    <t>YALE UNIVERSIT</t>
  </si>
  <si>
    <t>ECOLE POLYTECHNIQUE, FÉDÉRALE DE LAUSANN</t>
  </si>
  <si>
    <t>MICHIGAN STATE UNIVERSIT</t>
  </si>
  <si>
    <t>OHIO STATE INNOVATION FOUNDATION / OHIO STATE UNIVERSIT</t>
  </si>
  <si>
    <t>VANDERBILT UNIVERSIT</t>
  </si>
  <si>
    <t>UNIVERSITY OF ARKANSAS</t>
  </si>
  <si>
    <t>UNIVERSITY OF ROCHESTER</t>
  </si>
  <si>
    <t>EMORY UNIVERSITY</t>
  </si>
  <si>
    <t>UNIVERSITY OF ALABAMA / UAB RESEARCH FOUNDATIO</t>
  </si>
  <si>
    <t>WILLIAM MARSH RICE UNIVERSITY</t>
  </si>
  <si>
    <t>UNIVERSITY OF KENTUCKY RESEARCH FOUNDATION / UNIVERSITY OF KENTUCK</t>
  </si>
  <si>
    <t>DREXEL UNIVERSITY</t>
  </si>
  <si>
    <t>TEXAS A AND M UNIVERSIT</t>
  </si>
  <si>
    <t>UNIVERSITY OF VIRGINIA ALUMNI PATENTS FOUNDATIO</t>
  </si>
  <si>
    <t>PENN STATE RESEARCH FOUNDATION, IN</t>
  </si>
  <si>
    <t>NORTH CAROLINA STATE UNIVERSIT</t>
  </si>
  <si>
    <t>UNIVERSITY OF ARIZONA</t>
  </si>
  <si>
    <t>CARNEGIE-MELLON UNIVERSIT</t>
  </si>
  <si>
    <t>UNIVERSITY OF MISSOURI</t>
  </si>
  <si>
    <t>WAKE FOREST UNIVERSITY / WAKE FOREST UNIVERSITY HEALTH SCIENC</t>
  </si>
  <si>
    <t>TUFTS UNIVERSITY / TUFTS MEDICAL CENTER, INC</t>
  </si>
  <si>
    <t>YISSUM RESEARCH DEVELOPMENT COMPANY OF THE HEBREW UNIVERSITY OF COMPANY OF THE HEBREW UNIVERSITY OF JERUSALE</t>
  </si>
  <si>
    <t>BRIGHAM YOUNG UNIVERSIT</t>
  </si>
  <si>
    <t>GEORGETOWN UNIVERSIT</t>
  </si>
  <si>
    <t>UNIVERSITY OF SOUTH CAROLIN</t>
  </si>
  <si>
    <t>UNIVERSITY OF GEORGIA RESEARCH FOUNDATION, IN</t>
  </si>
  <si>
    <t>UNIVERSITY OF HOUSTON SYSTEM / UNIVERSITY OF HOUSTO</t>
  </si>
  <si>
    <t>RESEARCH FOUNDATION, THE CITY UNIVERSITY OF NEW YORK</t>
  </si>
  <si>
    <t>LOUISIANA STATE UNIVERSIT</t>
  </si>
  <si>
    <t>WASHINGTON STATE UNIVERSITY / WASHINGTON STATE UNIVERSITY WASHINGTON STATE UNIVERSITY RESEARCH FOUNDATIO</t>
  </si>
  <si>
    <t>CAMBRIDGE ENTERPRISE LIMITED</t>
  </si>
  <si>
    <t>DARTMOUTH COLLEG</t>
  </si>
  <si>
    <t>NORTHEASTERN UNIVERSITY</t>
  </si>
  <si>
    <t>UMM AL-QURA UNIVERSIT</t>
  </si>
  <si>
    <t>米</t>
  </si>
  <si>
    <t>米</t>
    <rPh sb="0" eb="1">
      <t>ベイ</t>
    </rPh>
    <phoneticPr fontId="1"/>
  </si>
  <si>
    <t>清華大学深圳大学院</t>
    <rPh sb="0" eb="1">
      <t>キヨ</t>
    </rPh>
    <rPh sb="2" eb="4">
      <t>ダイガク</t>
    </rPh>
    <rPh sb="6" eb="9">
      <t>ダイガクイン</t>
    </rPh>
    <phoneticPr fontId="1"/>
  </si>
  <si>
    <t>中国</t>
  </si>
  <si>
    <t>中国</t>
    <rPh sb="0" eb="2">
      <t>チュウゴク</t>
    </rPh>
    <phoneticPr fontId="1"/>
  </si>
  <si>
    <t>韓国科学技術研究所（KIST）</t>
    <phoneticPr fontId="1"/>
  </si>
  <si>
    <t>韓国</t>
  </si>
  <si>
    <t>韓国</t>
    <rPh sb="0" eb="2">
      <t>カンコク</t>
    </rPh>
    <phoneticPr fontId="1"/>
  </si>
  <si>
    <t>KING FAHD UNIVERSITY OF PETROLEUM AND MINERAL</t>
    <phoneticPr fontId="1"/>
  </si>
  <si>
    <t>サウジアラビア</t>
  </si>
  <si>
    <t>サウジアラビア</t>
    <phoneticPr fontId="1"/>
  </si>
  <si>
    <t>国立清華大学</t>
    <phoneticPr fontId="1"/>
  </si>
  <si>
    <t>http://www.academyofinventors.com/pdf/top-100-universities-2016.pdf</t>
  </si>
  <si>
    <t>KAIST</t>
    <phoneticPr fontId="1"/>
  </si>
  <si>
    <t>国立台湾大学 / 国立台湾大学病院</t>
    <rPh sb="0" eb="2">
      <t>コクリツ</t>
    </rPh>
    <rPh sb="2" eb="4">
      <t>タイワン</t>
    </rPh>
    <rPh sb="4" eb="6">
      <t>ダイガク</t>
    </rPh>
    <rPh sb="9" eb="11">
      <t>コクリツ</t>
    </rPh>
    <rPh sb="11" eb="13">
      <t>タイワン</t>
    </rPh>
    <rPh sb="13" eb="15">
      <t>ダイガク</t>
    </rPh>
    <rPh sb="15" eb="17">
      <t>ビョウイン</t>
    </rPh>
    <phoneticPr fontId="1"/>
  </si>
  <si>
    <t>台湾（中国）</t>
  </si>
  <si>
    <t>台湾（中国）</t>
    <rPh sb="0" eb="2">
      <t>タイワン</t>
    </rPh>
    <rPh sb="3" eb="5">
      <t>チュウゴク</t>
    </rPh>
    <phoneticPr fontId="1"/>
  </si>
  <si>
    <t>SCIENCE &amp; TECHNOLOGY CORPORATION AT UNIVERSITY OF NEW MEXIC</t>
    <phoneticPr fontId="1"/>
  </si>
  <si>
    <t>KING SAUD UNIVERSITY</t>
    <phoneticPr fontId="1"/>
  </si>
  <si>
    <t>延世大学校INDUSTRY-ACADEMIC COOPERATION</t>
    <phoneticPr fontId="1"/>
  </si>
  <si>
    <t>ソウル国立大学校（SNU） R&amp;DB FOUNDATIO</t>
    <rPh sb="3" eb="5">
      <t>コクリツ</t>
    </rPh>
    <rPh sb="5" eb="7">
      <t>ダイガク</t>
    </rPh>
    <rPh sb="7" eb="8">
      <t>コウ</t>
    </rPh>
    <phoneticPr fontId="1"/>
  </si>
  <si>
    <t>RAMOT AT TEL AVIV UNIVERSITY LT</t>
    <phoneticPr fontId="1"/>
  </si>
  <si>
    <t>イスラエル</t>
  </si>
  <si>
    <t>イスラエル</t>
    <phoneticPr fontId="1"/>
  </si>
  <si>
    <t>国立交通大学</t>
    <phoneticPr fontId="1"/>
  </si>
  <si>
    <t>高麗大学校 RESEARCH AND BUSINESS FOUNDATIO</t>
    <phoneticPr fontId="1"/>
  </si>
  <si>
    <t>TECHNION RESEARCH AND DEVELOPMENT FOUNDATION, LT</t>
    <phoneticPr fontId="1"/>
  </si>
  <si>
    <t>香港市立大学</t>
    <rPh sb="0" eb="2">
      <t>ホンコン</t>
    </rPh>
    <rPh sb="2" eb="4">
      <t>イチリツ</t>
    </rPh>
    <rPh sb="4" eb="6">
      <t>ダイガク</t>
    </rPh>
    <phoneticPr fontId="1"/>
  </si>
  <si>
    <t>香港（中国）</t>
  </si>
  <si>
    <t>香港（中国）</t>
    <rPh sb="0" eb="2">
      <t>ホンコン</t>
    </rPh>
    <rPh sb="3" eb="5">
      <t>チュウゴク</t>
    </rPh>
    <phoneticPr fontId="1"/>
  </si>
  <si>
    <t>光州科学技術院</t>
    <phoneticPr fontId="1"/>
  </si>
  <si>
    <t>南洋理工大学</t>
    <phoneticPr fontId="1"/>
  </si>
  <si>
    <t>シンガポール</t>
  </si>
  <si>
    <t>シンガポール</t>
    <phoneticPr fontId="1"/>
  </si>
  <si>
    <t>シンガポール国立大学</t>
    <rPh sb="6" eb="8">
      <t>コクリツ</t>
    </rPh>
    <rPh sb="8" eb="10">
      <t>ダイガク</t>
    </rPh>
    <phoneticPr fontId="1"/>
  </si>
  <si>
    <t>スイス</t>
  </si>
  <si>
    <t>スイス</t>
    <phoneticPr fontId="1"/>
  </si>
  <si>
    <t>成均館大学校 RESEARCH &amp; BUSINESS FOUNDATIO</t>
    <phoneticPr fontId="1"/>
  </si>
  <si>
    <t>国立成功大学</t>
    <phoneticPr fontId="1"/>
  </si>
  <si>
    <t>東京大学</t>
    <rPh sb="0" eb="4">
      <t>トウキョウダイガク</t>
    </rPh>
    <phoneticPr fontId="1"/>
  </si>
  <si>
    <t>日本</t>
  </si>
  <si>
    <t>日本</t>
    <rPh sb="0" eb="2">
      <t>ニホン</t>
    </rPh>
    <phoneticPr fontId="1"/>
  </si>
  <si>
    <t>京都大学</t>
    <rPh sb="0" eb="2">
      <t>キョウト</t>
    </rPh>
    <rPh sb="2" eb="4">
      <t>ダイガク</t>
    </rPh>
    <phoneticPr fontId="1"/>
  </si>
  <si>
    <t>漢陽大学校INDUSTRY-UNIVERSITY COOPERATION FOUNDATION</t>
    <phoneticPr fontId="1"/>
  </si>
  <si>
    <t>北京大学</t>
    <rPh sb="0" eb="2">
      <t>ペキン</t>
    </rPh>
    <rPh sb="2" eb="4">
      <t>ダイガク</t>
    </rPh>
    <phoneticPr fontId="1"/>
  </si>
  <si>
    <t>香港科学技術大学</t>
    <rPh sb="0" eb="2">
      <t>ホンコン</t>
    </rPh>
    <rPh sb="2" eb="4">
      <t>カガク</t>
    </rPh>
    <rPh sb="4" eb="6">
      <t>ギジュツ</t>
    </rPh>
    <rPh sb="6" eb="8">
      <t>ダイガク</t>
    </rPh>
    <phoneticPr fontId="1"/>
  </si>
  <si>
    <t>東北大学</t>
    <rPh sb="0" eb="2">
      <t>トウホク</t>
    </rPh>
    <rPh sb="2" eb="4">
      <t>ダイガク</t>
    </rPh>
    <phoneticPr fontId="1"/>
  </si>
  <si>
    <t>大阪大学</t>
    <rPh sb="0" eb="2">
      <t>オオサカ</t>
    </rPh>
    <rPh sb="2" eb="4">
      <t>ダイガク</t>
    </rPh>
    <phoneticPr fontId="1"/>
  </si>
  <si>
    <t>国立台湾科技大学</t>
    <phoneticPr fontId="1"/>
  </si>
  <si>
    <t>Top 100 Worldwide Universities  Granted U.S. Utility Patents in 2016</t>
    <phoneticPr fontId="1"/>
  </si>
  <si>
    <r>
      <rPr>
        <u/>
        <sz val="16"/>
        <color theme="1"/>
        <rFont val="游ゴシック"/>
        <family val="3"/>
        <charset val="128"/>
        <scheme val="minor"/>
      </rPr>
      <t>米国特許取得（2016）大学ランキング</t>
    </r>
    <r>
      <rPr>
        <sz val="16"/>
        <color theme="1"/>
        <rFont val="游ゴシック"/>
        <family val="2"/>
        <charset val="128"/>
        <scheme val="minor"/>
      </rPr>
      <t xml:space="preserve">
</t>
    </r>
    <r>
      <rPr>
        <sz val="14"/>
        <color theme="1"/>
        <rFont val="游ゴシック"/>
        <family val="3"/>
        <charset val="128"/>
        <scheme val="minor"/>
      </rPr>
      <t xml:space="preserve">Top 100 Worldwide Universities  Granted U.S. Utility Patents in 2016
</t>
    </r>
    <r>
      <rPr>
        <sz val="12"/>
        <color theme="1"/>
        <rFont val="游ゴシック"/>
        <family val="3"/>
        <charset val="128"/>
        <scheme val="minor"/>
      </rPr>
      <t>National Academy of Inventors &amp; Intellectual Property Owners Association</t>
    </r>
    <rPh sb="0" eb="2">
      <t>ベイコク</t>
    </rPh>
    <rPh sb="2" eb="4">
      <t>トッキョ</t>
    </rPh>
    <rPh sb="4" eb="6">
      <t>シュトク</t>
    </rPh>
    <rPh sb="12" eb="14">
      <t>ダイガク</t>
    </rPh>
    <phoneticPr fontId="1"/>
  </si>
  <si>
    <t>https://www.insidehighered.com/quicktakes/2017/06/07/top-universities-patents-awarded-2016</t>
    <phoneticPr fontId="1"/>
  </si>
  <si>
    <t>http://www.academyofinventors.com/pdf/top-100-universities-2016.pdf</t>
    <phoneticPr fontId="1"/>
  </si>
  <si>
    <t>5 TSINGHUA UNIVERSITY / GRADUATE SCHOOL AT SHENZHEN, TSINGHUA SCHOOL AT SHENZHEN, TSINGHUA UNIVERSITY.................................................................181</t>
    <phoneticPr fontId="1"/>
  </si>
  <si>
    <t>No.</t>
    <phoneticPr fontId="1"/>
  </si>
  <si>
    <t>大学名</t>
    <rPh sb="0" eb="2">
      <t>ダイガク</t>
    </rPh>
    <rPh sb="2" eb="3">
      <t>メイ</t>
    </rPh>
    <phoneticPr fontId="1"/>
  </si>
  <si>
    <t>国</t>
    <rPh sb="0" eb="1">
      <t>クニ</t>
    </rPh>
    <phoneticPr fontId="1"/>
  </si>
  <si>
    <t>特許
取得数</t>
    <rPh sb="0" eb="2">
      <t>トッキョ</t>
    </rPh>
    <rPh sb="3" eb="6">
      <t>シュトクスウ</t>
    </rPh>
    <phoneticPr fontId="1"/>
  </si>
  <si>
    <t>総計</t>
  </si>
  <si>
    <t>大学数</t>
    <rPh sb="0" eb="3">
      <t>ダイガクスウ</t>
    </rPh>
    <phoneticPr fontId="1"/>
  </si>
  <si>
    <t>特許
取得数</t>
    <phoneticPr fontId="1"/>
  </si>
  <si>
    <t>国名</t>
    <rPh sb="0" eb="1">
      <t>クニ</t>
    </rPh>
    <rPh sb="1" eb="2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</si>
</sst>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0_);[Red]\(0\)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u/>
      <sz val="16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180" fontId="0" fillId="0" borderId="0" xfId="0" applyNumberFormat="1" applyAlignment="1">
      <alignment horizontal="right" vertical="center"/>
    </xf>
    <xf numFmtId="180" fontId="0" fillId="2" borderId="0" xfId="0" applyNumberFormat="1" applyFill="1" applyAlignment="1">
      <alignment horizontal="right" vertical="center"/>
    </xf>
    <xf numFmtId="0" fontId="0" fillId="2" borderId="0" xfId="0" applyFill="1">
      <alignment vertical="center"/>
    </xf>
    <xf numFmtId="180" fontId="0" fillId="3" borderId="0" xfId="0" applyNumberFormat="1" applyFill="1" applyAlignment="1">
      <alignment horizontal="right" vertical="center"/>
    </xf>
    <xf numFmtId="0" fontId="0" fillId="3" borderId="0" xfId="0" applyFill="1">
      <alignment vertical="center"/>
    </xf>
    <xf numFmtId="180" fontId="0" fillId="5" borderId="0" xfId="0" applyNumberFormat="1" applyFill="1" applyAlignment="1">
      <alignment horizontal="right" vertical="center"/>
    </xf>
    <xf numFmtId="0" fontId="0" fillId="5" borderId="0" xfId="0" applyFill="1">
      <alignment vertical="center"/>
    </xf>
    <xf numFmtId="180" fontId="3" fillId="4" borderId="0" xfId="0" applyNumberFormat="1" applyFont="1" applyFill="1" applyAlignment="1">
      <alignment horizontal="right" vertical="center"/>
    </xf>
    <xf numFmtId="0" fontId="3" fillId="4" borderId="0" xfId="0" applyFont="1" applyFill="1">
      <alignment vertical="center"/>
    </xf>
    <xf numFmtId="0" fontId="0" fillId="0" borderId="0" xfId="0" applyAlignment="1">
      <alignment horizontal="center" vertical="center"/>
    </xf>
    <xf numFmtId="180" fontId="7" fillId="0" borderId="0" xfId="0" applyNumberFormat="1" applyFont="1" applyAlignment="1">
      <alignment horizontal="center" vertical="center"/>
    </xf>
    <xf numFmtId="180" fontId="7" fillId="0" borderId="0" xfId="0" applyNumberFormat="1" applyFont="1" applyAlignment="1">
      <alignment horizontal="center" vertical="center" wrapText="1"/>
    </xf>
    <xf numFmtId="180" fontId="0" fillId="0" borderId="0" xfId="0" applyNumberFormat="1" applyAlignment="1">
      <alignment horizontal="left" vertical="center"/>
    </xf>
    <xf numFmtId="0" fontId="9" fillId="0" borderId="0" xfId="0" applyFont="1">
      <alignment vertical="center"/>
    </xf>
    <xf numFmtId="0" fontId="0" fillId="3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180" fontId="9" fillId="6" borderId="0" xfId="0" applyNumberFormat="1" applyFont="1" applyFill="1" applyAlignment="1">
      <alignment horizontal="center" vertical="center" wrapText="1"/>
    </xf>
    <xf numFmtId="180" fontId="9" fillId="6" borderId="0" xfId="0" applyNumberFormat="1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 wrapText="1"/>
    </xf>
    <xf numFmtId="0" fontId="0" fillId="6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0"/>
  <sheetViews>
    <sheetView topLeftCell="F1" workbookViewId="0">
      <selection activeCell="H8" sqref="H8"/>
    </sheetView>
  </sheetViews>
  <sheetFormatPr defaultRowHeight="18.75" x14ac:dyDescent="0.4"/>
  <cols>
    <col min="3" max="3" width="69.125" customWidth="1"/>
    <col min="4" max="5" width="101.5" bestFit="1" customWidth="1"/>
    <col min="8" max="8" width="124" customWidth="1"/>
    <col min="9" max="9" width="9" style="3"/>
    <col min="10" max="10" width="65.625" customWidth="1"/>
    <col min="11" max="11" width="9" style="3"/>
  </cols>
  <sheetData>
    <row r="1" spans="1:11" x14ac:dyDescent="0.4">
      <c r="A1" t="s">
        <v>271</v>
      </c>
    </row>
    <row r="3" spans="1:11" x14ac:dyDescent="0.4">
      <c r="H3" s="2" t="s">
        <v>308</v>
      </c>
    </row>
    <row r="4" spans="1:11" x14ac:dyDescent="0.4">
      <c r="C4" s="1" t="s">
        <v>1</v>
      </c>
      <c r="D4" t="str">
        <f>IF(LEFT(C5,1)=" ",CONCATENATE(C4,C5),IF(LEFT(C4,1)=" ","",C4))</f>
        <v>1 UNIVERSITY OF CALIFORNIA, THE REGENTS OF ........................................................................................505</v>
      </c>
      <c r="E4" t="str">
        <f>IF(LEFT(D5,1)=" ",CONCATENATE(D4,D5),IF(LEFT(D4,1)=" ","",D4))</f>
        <v>1 UNIVERSITY OF CALIFORNIA, THE REGENTS OF ........................................................................................505</v>
      </c>
      <c r="H4" t="s">
        <v>0</v>
      </c>
      <c r="I4" s="3">
        <f>VALUE(LEFT(H4,FIND(" ",H4)))</f>
        <v>1</v>
      </c>
      <c r="J4" t="str">
        <f>MID(H4,FIND(" ",H4)+1,FIND(".",H4)-FIND(" ",H4)-2)</f>
        <v>UNIVERSITY OF CALIFORNIA, THE REGENTS OF</v>
      </c>
      <c r="K4" s="3">
        <f>VALUE(SUBSTITUTE(RIGHT(H4,5),".",""))</f>
        <v>505</v>
      </c>
    </row>
    <row r="5" spans="1:11" x14ac:dyDescent="0.4">
      <c r="C5" s="1" t="s">
        <v>2</v>
      </c>
      <c r="D5" t="str">
        <f t="shared" ref="D5:E68" si="0">IF(LEFT(C6,1)=" ",CONCATENATE(C5,C6),IF(LEFT(C5,1)=" ","",C5))</f>
        <v/>
      </c>
      <c r="E5" t="str">
        <f t="shared" si="0"/>
        <v/>
      </c>
      <c r="H5" t="s">
        <v>148</v>
      </c>
      <c r="I5" s="3">
        <f>VALUE(LEFT(H5,FIND(" ",H5)))</f>
        <v>2</v>
      </c>
      <c r="J5" t="str">
        <f>MID(H5,FIND(" ",H5)+1,FIND(".",H5)-FIND(" ",H5)-2)</f>
        <v>MASSACHUSETTS INSTITUTE OF TECHNOLOGY</v>
      </c>
      <c r="K5" s="3">
        <f>VALUE(SUBSTITUTE(RIGHT(H5,5),".",""))</f>
        <v>278</v>
      </c>
    </row>
    <row r="6" spans="1:11" x14ac:dyDescent="0.4">
      <c r="C6" s="1" t="s">
        <v>3</v>
      </c>
      <c r="D6" t="str">
        <f t="shared" si="0"/>
        <v>2 MASSACHUSETTS INSTITUTE OF TECHNOLOGY ..............................................................278</v>
      </c>
      <c r="E6" t="str">
        <f t="shared" si="0"/>
        <v>2 MASSACHUSETTS INSTITUTE OF TECHNOLOGY ..............................................................278</v>
      </c>
      <c r="H6" t="s">
        <v>5</v>
      </c>
      <c r="I6" s="3">
        <f>VALUE(LEFT(H6,FIND(" ",H6)))</f>
        <v>3</v>
      </c>
      <c r="J6" t="str">
        <f>MID(H6,FIND(" ",H6)+1,FIND(".",H6)-FIND(" ",H6)-2)</f>
        <v>STANFORD UNIVERSITY</v>
      </c>
      <c r="K6" s="3">
        <f>VALUE(SUBSTITUTE(RIGHT(H6,5),".",""))</f>
        <v>244</v>
      </c>
    </row>
    <row r="7" spans="1:11" x14ac:dyDescent="0.4">
      <c r="C7" s="1" t="s">
        <v>4</v>
      </c>
      <c r="D7" t="str">
        <f t="shared" si="0"/>
        <v/>
      </c>
      <c r="E7" t="str">
        <f t="shared" si="0"/>
        <v/>
      </c>
      <c r="H7" t="s">
        <v>6</v>
      </c>
      <c r="I7" s="3">
        <f>VALUE(LEFT(H7,FIND(" ",H7)))</f>
        <v>4</v>
      </c>
      <c r="J7" t="str">
        <f>MID(H7,FIND(" ",H7)+1,FIND(".",H7)-FIND(" ",H7)-2)</f>
        <v>CALIFORNIA INSTITUTE OF TECHNOLOG</v>
      </c>
      <c r="K7" s="3">
        <f>VALUE(SUBSTITUTE(RIGHT(H7,5),".",""))</f>
        <v>201</v>
      </c>
    </row>
    <row r="8" spans="1:11" x14ac:dyDescent="0.4">
      <c r="C8" s="1" t="s">
        <v>5</v>
      </c>
      <c r="D8" t="str">
        <f t="shared" si="0"/>
        <v>3 STANFORD UNIVERSITY ...........................................244</v>
      </c>
      <c r="E8" t="str">
        <f t="shared" si="0"/>
        <v>3 STANFORD UNIVERSITY ...........................................244</v>
      </c>
      <c r="H8" t="s">
        <v>312</v>
      </c>
      <c r="I8" s="3">
        <f>VALUE(LEFT(H8,FIND(" ",H8)))</f>
        <v>5</v>
      </c>
      <c r="J8" t="str">
        <f>MID(H8,FIND(" ",H8)+1,FIND(".",H8)-FIND(" ",H8)-2)</f>
        <v>TSINGHUA UNIVERSITY / GRADUATE SCHOOL AT SHENZHEN, TSINGHUA SCHOOL AT SHENZHEN, TSINGHUA UNIVERSIT</v>
      </c>
      <c r="K8" s="3">
        <f>VALUE(SUBSTITUTE(RIGHT(H8,5),".",""))</f>
        <v>181</v>
      </c>
    </row>
    <row r="9" spans="1:11" x14ac:dyDescent="0.4">
      <c r="C9" s="1" t="s">
        <v>6</v>
      </c>
      <c r="D9" t="str">
        <f t="shared" si="0"/>
        <v>4 CALIFORNIA INSTITUTE OF TECHNOLOGY...........201</v>
      </c>
      <c r="E9" t="str">
        <f t="shared" si="0"/>
        <v>4 CALIFORNIA INSTITUTE OF TECHNOLOGY...........201</v>
      </c>
      <c r="H9" t="s">
        <v>149</v>
      </c>
      <c r="I9" s="3">
        <f>VALUE(LEFT(H9,FIND(" ",H9)))</f>
        <v>6</v>
      </c>
      <c r="J9" t="str">
        <f>MID(H9,FIND(" ",H9)+1,FIND(".",H9)-FIND(" ",H9)-2)</f>
        <v>WISCONSIN ALUMNI RESEARCH FOUNDATIO</v>
      </c>
      <c r="K9" s="3">
        <f>VALUE(SUBSTITUTE(RIGHT(H9,5),".",""))</f>
        <v>168</v>
      </c>
    </row>
    <row r="10" spans="1:11" x14ac:dyDescent="0.4">
      <c r="C10" s="1" t="s">
        <v>7</v>
      </c>
      <c r="D10" t="str">
        <f t="shared" si="0"/>
        <v>5 TSINGHUA UNIVERSITY / GRADUATE SCHOOL AT SHENZHEN, TSINGHUA</v>
      </c>
      <c r="E10" t="str">
        <f t="shared" si="0"/>
        <v>5 TSINGHUA UNIVERSITY / GRADUATE SCHOOL AT SHENZHEN, TSINGHUA SCHOOL AT SHENZHEN, TSINGHUA UNIVERSITY.................................................................181</v>
      </c>
      <c r="H10" t="s">
        <v>12</v>
      </c>
      <c r="I10" s="3">
        <f>VALUE(LEFT(H10,FIND(" ",H10)))</f>
        <v>7</v>
      </c>
      <c r="J10" t="str">
        <f>MID(H10,FIND(" ",H10)+1,FIND(".",H10)-FIND(" ",H10)-2)</f>
        <v>JOHNS HOPKINS UNIVERSIT</v>
      </c>
      <c r="K10" s="3">
        <f>VALUE(SUBSTITUTE(RIGHT(H10,5),".",""))</f>
        <v>167</v>
      </c>
    </row>
    <row r="11" spans="1:11" x14ac:dyDescent="0.4">
      <c r="C11" s="1" t="s">
        <v>8</v>
      </c>
      <c r="D11" t="str">
        <f t="shared" si="0"/>
        <v xml:space="preserve"> SCHOOL AT SHENZHEN, TSINGHUA UNIVERSITY.................................................................181</v>
      </c>
      <c r="E11" t="str">
        <f t="shared" si="0"/>
        <v/>
      </c>
      <c r="H11" t="s">
        <v>13</v>
      </c>
      <c r="I11" s="3">
        <f>VALUE(LEFT(H11,FIND(" ",H11)))</f>
        <v>8</v>
      </c>
      <c r="J11" t="str">
        <f>MID(H11,FIND(" ",H11)+1,FIND(".",H11)-FIND(" ",H11)-2)</f>
        <v>UNIVERSITY OF TEXA</v>
      </c>
      <c r="K11" s="3">
        <f>VALUE(SUBSTITUTE(RIGHT(H11,5),".",""))</f>
        <v>162</v>
      </c>
    </row>
    <row r="12" spans="1:11" x14ac:dyDescent="0.4">
      <c r="C12" s="1" t="s">
        <v>9</v>
      </c>
      <c r="D12" t="str">
        <f t="shared" si="0"/>
        <v/>
      </c>
      <c r="E12" t="str">
        <f t="shared" si="0"/>
        <v/>
      </c>
      <c r="H12" t="s">
        <v>14</v>
      </c>
      <c r="I12" s="3">
        <f>VALUE(LEFT(H12,FIND(" ",H12)))</f>
        <v>9</v>
      </c>
      <c r="J12" t="str">
        <f>MID(H12,FIND(" ",H12)+1,FIND(".",H12)-FIND(" ",H12)-2)</f>
        <v>UNIVERSITY OF MICHIGA</v>
      </c>
      <c r="K12" s="3">
        <f>VALUE(SUBSTITUTE(RIGHT(H12,5),".",""))</f>
        <v>142</v>
      </c>
    </row>
    <row r="13" spans="1:11" x14ac:dyDescent="0.4">
      <c r="C13" s="1" t="s">
        <v>10</v>
      </c>
      <c r="D13" t="str">
        <f t="shared" si="0"/>
        <v>6 WISCONSIN ALUMNI RESEARCH FOUNDATION...............................................................168</v>
      </c>
      <c r="E13" t="str">
        <f t="shared" si="0"/>
        <v>6 WISCONSIN ALUMNI RESEARCH FOUNDATION...............................................................168</v>
      </c>
      <c r="H13" t="s">
        <v>15</v>
      </c>
      <c r="I13" s="3">
        <f>VALUE(LEFT(H13,FIND(" ",H13)))</f>
        <v>10</v>
      </c>
      <c r="J13" t="str">
        <f>MID(H13,FIND(" ",H13)+1,FIND(".",H13)-FIND(" ",H13)-2)</f>
        <v>COLUMBIA UNIVERSIT</v>
      </c>
      <c r="K13" s="3">
        <f>VALUE(SUBSTITUTE(RIGHT(H13,5),".",""))</f>
        <v>118</v>
      </c>
    </row>
    <row r="14" spans="1:11" x14ac:dyDescent="0.4">
      <c r="C14" s="1" t="s">
        <v>11</v>
      </c>
      <c r="D14" t="str">
        <f t="shared" si="0"/>
        <v/>
      </c>
      <c r="E14" t="str">
        <f t="shared" si="0"/>
        <v/>
      </c>
      <c r="H14" t="s">
        <v>16</v>
      </c>
      <c r="I14" s="3">
        <f>VALUE(LEFT(H14,FIND(" ",H14)))</f>
        <v>11</v>
      </c>
      <c r="J14" t="str">
        <f>MID(H14,FIND(" ",H14)+1,FIND(".",H14)-FIND(" ",H14)-2)</f>
        <v>UNIVERSITY OF SOUTH FLORIDA</v>
      </c>
      <c r="K14" s="3">
        <f>VALUE(SUBSTITUTE(RIGHT(H14,5),".",""))</f>
        <v>114</v>
      </c>
    </row>
    <row r="15" spans="1:11" x14ac:dyDescent="0.4">
      <c r="C15" s="1" t="s">
        <v>12</v>
      </c>
      <c r="D15" t="str">
        <f t="shared" si="0"/>
        <v>7 JOHNS HOPKINS UNIVERSITY................................167</v>
      </c>
      <c r="E15" t="str">
        <f t="shared" si="0"/>
        <v>7 JOHNS HOPKINS UNIVERSITY................................167</v>
      </c>
      <c r="H15" t="s">
        <v>17</v>
      </c>
      <c r="I15" s="3">
        <f>VALUE(LEFT(H15,FIND(" ",H15)))</f>
        <v>12</v>
      </c>
      <c r="J15" t="str">
        <f>MID(H15,FIND(" ",H15)+1,FIND(".",H15)-FIND(" ",H15)-2)</f>
        <v>PURDUE RESEARCH FOUNDATIO</v>
      </c>
      <c r="K15" s="3">
        <f>VALUE(SUBSTITUTE(RIGHT(H15,5),".",""))</f>
        <v>105</v>
      </c>
    </row>
    <row r="16" spans="1:11" x14ac:dyDescent="0.4">
      <c r="C16" s="1" t="s">
        <v>13</v>
      </c>
      <c r="D16" t="str">
        <f t="shared" si="0"/>
        <v>8 UNIVERSITY OF TEXAS..............................................162</v>
      </c>
      <c r="E16" t="str">
        <f t="shared" si="0"/>
        <v>8 UNIVERSITY OF TEXAS..............................................162</v>
      </c>
      <c r="H16" t="s">
        <v>150</v>
      </c>
      <c r="I16" s="3">
        <f>VALUE(LEFT(H16,FIND(" ",H16)))</f>
        <v>12</v>
      </c>
      <c r="J16" t="str">
        <f>MID(H16,FIND(" ",H16)+1,FIND(".",H16)-FIND(" ",H16)-2)</f>
        <v>CORNELL UNIVERSITY / CORNELL RESEARCH FOUNDATION, IN</v>
      </c>
      <c r="K16" s="3">
        <f>VALUE(SUBSTITUTE(RIGHT(H16,5),".",""))</f>
        <v>105</v>
      </c>
    </row>
    <row r="17" spans="3:11" x14ac:dyDescent="0.4">
      <c r="C17" s="1" t="s">
        <v>14</v>
      </c>
      <c r="D17" t="str">
        <f t="shared" si="0"/>
        <v>9 UNIVERSITY OF MICHIGAN......................................142</v>
      </c>
      <c r="E17" t="str">
        <f t="shared" si="0"/>
        <v>9 UNIVERSITY OF MICHIGAN......................................142</v>
      </c>
      <c r="H17" t="s">
        <v>151</v>
      </c>
      <c r="I17" s="3">
        <f>VALUE(LEFT(H17,FIND(" ",H17)))</f>
        <v>14</v>
      </c>
      <c r="J17" t="str">
        <f>MID(H17,FIND(" ",H17)+1,FIND(".",H17)-FIND(" ",H17)-2)</f>
        <v>HARVARD COLLEGE, PRESIDENT AND FELLOW</v>
      </c>
      <c r="K17" s="3">
        <f>VALUE(SUBSTITUTE(RIGHT(H17,5),".",""))</f>
        <v>104</v>
      </c>
    </row>
    <row r="18" spans="3:11" x14ac:dyDescent="0.4">
      <c r="C18" s="1" t="s">
        <v>15</v>
      </c>
      <c r="D18" t="str">
        <f t="shared" si="0"/>
        <v>10 COLUMBIA UNIVERSITY...........................................118</v>
      </c>
      <c r="E18" t="str">
        <f t="shared" si="0"/>
        <v>10 COLUMBIA UNIVERSITY...........................................118</v>
      </c>
      <c r="H18" t="s">
        <v>152</v>
      </c>
      <c r="I18" s="3">
        <f>VALUE(LEFT(H18,FIND(" ",H18)))</f>
        <v>15</v>
      </c>
      <c r="J18" t="str">
        <f>MID(H18,FIND(" ",H18)+1,FIND(".",H18)-FIND(" ",H18)-2)</f>
        <v>KOREA INSTITUTE OF SCIENCE AND TECHNOLOGY</v>
      </c>
      <c r="K18" s="3">
        <f>VALUE(SUBSTITUTE(RIGHT(H18,5),".",""))</f>
        <v>100</v>
      </c>
    </row>
    <row r="19" spans="3:11" x14ac:dyDescent="0.4">
      <c r="C19" s="1" t="s">
        <v>16</v>
      </c>
      <c r="D19" t="str">
        <f t="shared" si="0"/>
        <v>11 UNIVERSITY OF SOUTH FLORIDA ...........................114</v>
      </c>
      <c r="E19" t="str">
        <f t="shared" si="0"/>
        <v>11 UNIVERSITY OF SOUTH FLORIDA ...........................114</v>
      </c>
      <c r="H19" t="s">
        <v>153</v>
      </c>
      <c r="I19" s="3">
        <f>VALUE(LEFT(H19,FIND(" ",H19)))</f>
        <v>16</v>
      </c>
      <c r="J19" t="str">
        <f>MID(H19,FIND(" ",H19)+1,FIND(".",H19)-FIND(" ",H19)-2)</f>
        <v>NEW YORK UNIVERSITY / POLYTECHNIC INSTITUTE OF NEW YORK UNIVERSIT</v>
      </c>
      <c r="K19" s="3">
        <f>VALUE(SUBSTITUTE(RIGHT(H19,5),".",""))</f>
        <v>93</v>
      </c>
    </row>
    <row r="20" spans="3:11" x14ac:dyDescent="0.4">
      <c r="C20" s="1" t="s">
        <v>17</v>
      </c>
      <c r="D20" t="str">
        <f t="shared" si="0"/>
        <v>12 PURDUE RESEARCH FOUNDATION........................105</v>
      </c>
      <c r="E20" t="str">
        <f t="shared" si="0"/>
        <v>12 PURDUE RESEARCH FOUNDATION........................105</v>
      </c>
      <c r="H20" t="s">
        <v>26</v>
      </c>
      <c r="I20" s="3">
        <f>VALUE(LEFT(H20,FIND(" ",H20)))</f>
        <v>17</v>
      </c>
      <c r="J20" t="str">
        <f>MID(H20,FIND(" ",H20)+1,FIND(".",H20)-FIND(" ",H20)-2)</f>
        <v>UNIVERSITY OF PENNSYLVANI</v>
      </c>
      <c r="K20" s="3">
        <f>VALUE(SUBSTITUTE(RIGHT(H20,5),".",""))</f>
        <v>92</v>
      </c>
    </row>
    <row r="21" spans="3:11" x14ac:dyDescent="0.4">
      <c r="C21" s="1" t="s">
        <v>18</v>
      </c>
      <c r="D21" t="str">
        <f t="shared" si="0"/>
        <v>12 CORNELL UNIVERSITY / CORNELL RESEARCH FOUNDATION, INC......................................................105</v>
      </c>
      <c r="E21" t="str">
        <f t="shared" si="0"/>
        <v>12 CORNELL UNIVERSITY / CORNELL RESEARCH FOUNDATION, INC......................................................105</v>
      </c>
      <c r="H21" t="s">
        <v>27</v>
      </c>
      <c r="I21" s="3">
        <f>VALUE(LEFT(H21,FIND(" ",H21)))</f>
        <v>18</v>
      </c>
      <c r="J21" t="str">
        <f>MID(H21,FIND(" ",H21)+1,FIND(".",H21)-FIND(" ",H21)-2)</f>
        <v>UNIVERSITY OF ILLINOI</v>
      </c>
      <c r="K21" s="3">
        <f>VALUE(SUBSTITUTE(RIGHT(H21,5),".",""))</f>
        <v>91</v>
      </c>
    </row>
    <row r="22" spans="3:11" x14ac:dyDescent="0.4">
      <c r="C22" s="1" t="s">
        <v>19</v>
      </c>
      <c r="D22" t="str">
        <f t="shared" si="0"/>
        <v/>
      </c>
      <c r="E22" t="str">
        <f t="shared" si="0"/>
        <v/>
      </c>
      <c r="H22" t="s">
        <v>154</v>
      </c>
      <c r="I22" s="3">
        <f>VALUE(LEFT(H22,FIND(" ",H22)))</f>
        <v>18</v>
      </c>
      <c r="J22" t="str">
        <f>MID(H22,FIND(" ",H22)+1,FIND(".",H22)-FIND(" ",H22)-2)</f>
        <v>UNIVERSITY OF FLORIDA RESEARCH FOUNDATION, INCORPORATED / UNIVERSITY FOUNDATION, INCORPORATED / UNIVERSITY OF FLORID</v>
      </c>
      <c r="K22" s="3">
        <f>VALUE(SUBSTITUTE(RIGHT(H22,5),".",""))</f>
        <v>91</v>
      </c>
    </row>
    <row r="23" spans="3:11" x14ac:dyDescent="0.4">
      <c r="C23" s="1" t="s">
        <v>20</v>
      </c>
      <c r="D23" t="str">
        <f t="shared" si="0"/>
        <v>14 HARVARD COLLEGE, PRESIDENT AND FELLOWS......................................................................104</v>
      </c>
      <c r="E23" t="str">
        <f t="shared" si="0"/>
        <v>14 HARVARD COLLEGE, PRESIDENT AND FELLOWS......................................................................104</v>
      </c>
      <c r="H23" t="s">
        <v>155</v>
      </c>
      <c r="I23" s="3">
        <f>VALUE(LEFT(H23,FIND(" ",H23)))</f>
        <v>20</v>
      </c>
      <c r="J23" t="str">
        <f>MID(H23,FIND(" ",H23)+1,FIND(".",H23)-FIND(" ",H23)-2)</f>
        <v>KING FAHD UNIVERSITY OF PETROLEUM AND MINERAL</v>
      </c>
      <c r="K23" s="3">
        <f>VALUE(SUBSTITUTE(RIGHT(H23,5),".",""))</f>
        <v>90</v>
      </c>
    </row>
    <row r="24" spans="3:11" x14ac:dyDescent="0.4">
      <c r="C24" s="1" t="s">
        <v>21</v>
      </c>
      <c r="D24" t="str">
        <f t="shared" si="0"/>
        <v/>
      </c>
      <c r="E24" t="str">
        <f t="shared" si="0"/>
        <v/>
      </c>
      <c r="H24" t="s">
        <v>33</v>
      </c>
      <c r="I24" s="3">
        <f>VALUE(LEFT(H24,FIND(" ",H24)))</f>
        <v>21</v>
      </c>
      <c r="J24" t="str">
        <f>MID(H24,FIND(" ",H24)+1,FIND(".",H24)-FIND(" ",H24)-2)</f>
        <v>RUTGERS UNIVERSIT</v>
      </c>
      <c r="K24" s="3">
        <f>VALUE(SUBSTITUTE(RIGHT(H24,5),".",""))</f>
        <v>84</v>
      </c>
    </row>
    <row r="25" spans="3:11" x14ac:dyDescent="0.4">
      <c r="C25" s="1" t="s">
        <v>22</v>
      </c>
      <c r="D25" t="str">
        <f t="shared" si="0"/>
        <v>15 KOREA INSTITUTE OF SCIENCE AND TECHNOLOGY ..............................................................100</v>
      </c>
      <c r="E25" t="str">
        <f t="shared" si="0"/>
        <v>15 KOREA INSTITUTE OF SCIENCE AND TECHNOLOGY ..............................................................100</v>
      </c>
      <c r="H25" t="s">
        <v>34</v>
      </c>
      <c r="I25" s="3">
        <f>VALUE(LEFT(H25,FIND(" ",H25)))</f>
        <v>22</v>
      </c>
      <c r="J25" t="str">
        <f>MID(H25,FIND(" ",H25)+1,FIND(".",H25)-FIND(" ",H25)-2)</f>
        <v>UNIVERSITY OF WASHINGTO</v>
      </c>
      <c r="K25" s="3">
        <f>VALUE(SUBSTITUTE(RIGHT(H25,5),".",""))</f>
        <v>83</v>
      </c>
    </row>
    <row r="26" spans="3:11" x14ac:dyDescent="0.4">
      <c r="C26" s="1" t="s">
        <v>23</v>
      </c>
      <c r="D26" t="str">
        <f t="shared" si="0"/>
        <v/>
      </c>
      <c r="E26" t="str">
        <f t="shared" si="0"/>
        <v/>
      </c>
      <c r="H26" t="s">
        <v>35</v>
      </c>
      <c r="I26" s="3">
        <f>VALUE(LEFT(H26,FIND(" ",H26)))</f>
        <v>23</v>
      </c>
      <c r="J26" t="str">
        <f>MID(H26,FIND(" ",H26)+1,FIND(".",H26)-FIND(" ",H26)-2)</f>
        <v>NORTHWESTERN UNIVERSIT</v>
      </c>
      <c r="K26" s="3">
        <f>VALUE(SUBSTITUTE(RIGHT(H26,5),".",""))</f>
        <v>81</v>
      </c>
    </row>
    <row r="27" spans="3:11" x14ac:dyDescent="0.4">
      <c r="C27" s="1" t="s">
        <v>24</v>
      </c>
      <c r="D27" t="str">
        <f t="shared" si="0"/>
        <v>16 NEW YORK UNIVERSITY / POLYTECHNIC INSTITUTE OF NEW YORK UNIVERSITY..................93</v>
      </c>
      <c r="E27" t="str">
        <f t="shared" si="0"/>
        <v>16 NEW YORK UNIVERSITY / POLYTECHNIC INSTITUTE OF NEW YORK UNIVERSITY..................93</v>
      </c>
      <c r="H27" t="s">
        <v>156</v>
      </c>
      <c r="I27" s="3">
        <f>VALUE(LEFT(H27,FIND(" ",H27)))</f>
        <v>23</v>
      </c>
      <c r="J27" t="str">
        <f>MID(H27,FIND(" ",H27)+1,FIND(".",H27)-FIND(" ",H27)-2)</f>
        <v>UNIVERSITY OF CHICAGO / UCHICAGO ARGONNE LL</v>
      </c>
      <c r="K27" s="3">
        <f>VALUE(SUBSTITUTE(RIGHT(H27,5),".",""))</f>
        <v>81</v>
      </c>
    </row>
    <row r="28" spans="3:11" x14ac:dyDescent="0.4">
      <c r="C28" s="1" t="s">
        <v>25</v>
      </c>
      <c r="D28" t="str">
        <f t="shared" si="0"/>
        <v/>
      </c>
      <c r="E28" t="str">
        <f t="shared" si="0"/>
        <v/>
      </c>
      <c r="H28" t="s">
        <v>38</v>
      </c>
      <c r="I28" s="3">
        <f>VALUE(LEFT(H28,FIND(" ",H28)))</f>
        <v>25</v>
      </c>
      <c r="J28" t="str">
        <f>MID(H28,FIND(" ",H28)+1,FIND(".",H28)-FIND(" ",H28)-2)</f>
        <v>NATIONAL TSING HUA UNIVERSIT</v>
      </c>
      <c r="K28" s="3">
        <f>VALUE(SUBSTITUTE(RIGHT(H28,5),".",""))</f>
        <v>80</v>
      </c>
    </row>
    <row r="29" spans="3:11" x14ac:dyDescent="0.4">
      <c r="C29" s="1" t="s">
        <v>26</v>
      </c>
      <c r="D29" t="str">
        <f t="shared" si="0"/>
        <v>17 UNIVERSITY OF PENNSYLVANIA..............................92</v>
      </c>
      <c r="E29" t="str">
        <f t="shared" si="0"/>
        <v>17 UNIVERSITY OF PENNSYLVANIA..............................92</v>
      </c>
      <c r="H29" t="s">
        <v>157</v>
      </c>
      <c r="I29" s="3">
        <f>VALUE(LEFT(H29,FIND(" ",H29)))</f>
        <v>26</v>
      </c>
      <c r="J29" t="str">
        <f>MID(H29,FIND(" ",H29)+1,FIND(".",H29)-FIND(" ",H29)-2)</f>
        <v>KOREA ADVANCED INSTITUTE OF SCIENCE AND TECHNOLOGY</v>
      </c>
      <c r="K29" s="3">
        <f>VALUE(SUBSTITUTE(RIGHT(H29,5),".",""))</f>
        <v>77</v>
      </c>
    </row>
    <row r="30" spans="3:11" x14ac:dyDescent="0.4">
      <c r="C30" s="1" t="s">
        <v>27</v>
      </c>
      <c r="D30" t="str">
        <f t="shared" si="0"/>
        <v>18 UNIVERSITY OF ILLINOIS............................................91</v>
      </c>
      <c r="E30" t="str">
        <f t="shared" si="0"/>
        <v>18 UNIVERSITY OF ILLINOIS............................................91</v>
      </c>
      <c r="H30" t="s">
        <v>41</v>
      </c>
      <c r="I30" s="3">
        <f>VALUE(LEFT(H30,FIND(" ",H30)))</f>
        <v>27</v>
      </c>
      <c r="J30" t="str">
        <f>MID(H30,FIND(" ",H30)+1,FIND(".",H30)-FIND(" ",H30)-2)</f>
        <v>UNIVERSITY OF MARYLAN</v>
      </c>
      <c r="K30" s="3">
        <f>VALUE(SUBSTITUTE(RIGHT(H30,5),".",""))</f>
        <v>72</v>
      </c>
    </row>
    <row r="31" spans="3:11" x14ac:dyDescent="0.4">
      <c r="C31" s="1" t="s">
        <v>28</v>
      </c>
      <c r="D31" t="str">
        <f t="shared" si="0"/>
        <v>18 UNIVERSITY OF FLORIDA RESEARCH FOUNDATION, INCORPORATED / UNIVERSITY</v>
      </c>
      <c r="E31" t="str">
        <f t="shared" si="0"/>
        <v>18 UNIVERSITY OF FLORIDA RESEARCH FOUNDATION, INCORPORATED / UNIVERSITY FOUNDATION, INCORPORATED / UNIVERSITY OF FLORIDA....................................................................91</v>
      </c>
      <c r="H31" t="s">
        <v>42</v>
      </c>
      <c r="I31" s="3">
        <f>VALUE(LEFT(H31,FIND(" ",H31)))</f>
        <v>27</v>
      </c>
      <c r="J31" t="str">
        <f>MID(H31,FIND(" ",H31)+1,FIND(".",H31)-FIND(" ",H31)-2)</f>
        <v>UNIVERSITY OF PITTSBURG</v>
      </c>
      <c r="K31" s="3">
        <f>VALUE(SUBSTITUTE(RIGHT(H31,5),".",""))</f>
        <v>72</v>
      </c>
    </row>
    <row r="32" spans="3:11" x14ac:dyDescent="0.4">
      <c r="C32" s="1" t="s">
        <v>29</v>
      </c>
      <c r="D32" t="str">
        <f t="shared" si="0"/>
        <v xml:space="preserve"> FOUNDATION, INCORPORATED / UNIVERSITY OF FLORIDA....................................................................91</v>
      </c>
      <c r="E32" t="str">
        <f t="shared" si="0"/>
        <v/>
      </c>
      <c r="H32" t="s">
        <v>158</v>
      </c>
      <c r="I32" s="3">
        <f>VALUE(LEFT(H32,FIND(" ",H32)))</f>
        <v>29</v>
      </c>
      <c r="J32" t="str">
        <f>MID(H32,FIND(" ",H32)+1,FIND(".",H32)-FIND(" ",H32)-2)</f>
        <v>NATIONAL TAIWAN UNIVERSITY / NATIONAL TAIWAN UNIVERSITY HOSPITAL</v>
      </c>
      <c r="K32" s="3">
        <f>VALUE(SUBSTITUTE(RIGHT(H32,5),".",""))</f>
        <v>65</v>
      </c>
    </row>
    <row r="33" spans="3:11" x14ac:dyDescent="0.4">
      <c r="C33" s="1" t="s">
        <v>30</v>
      </c>
      <c r="D33" t="str">
        <f t="shared" si="0"/>
        <v/>
      </c>
      <c r="E33" t="str">
        <f t="shared" si="0"/>
        <v/>
      </c>
      <c r="H33" t="s">
        <v>45</v>
      </c>
      <c r="I33" s="3">
        <f>VALUE(LEFT(H33,FIND(" ",H33)))</f>
        <v>30</v>
      </c>
      <c r="J33" t="str">
        <f>MID(H33,FIND(" ",H33)+1,FIND(".",H33)-FIND(" ",H33)-2)</f>
        <v>ARIZONA STATE UNIVERSIT</v>
      </c>
      <c r="K33" s="3">
        <f>VALUE(SUBSTITUTE(RIGHT(H33,5),".",""))</f>
        <v>64</v>
      </c>
    </row>
    <row r="34" spans="3:11" x14ac:dyDescent="0.4">
      <c r="C34" s="1" t="s">
        <v>31</v>
      </c>
      <c r="D34" t="str">
        <f t="shared" si="0"/>
        <v>20 KING FAHD UNIVERSITY OF PETROLEUM AND MINERALS............................................................90</v>
      </c>
      <c r="E34" t="str">
        <f t="shared" si="0"/>
        <v>20 KING FAHD UNIVERSITY OF PETROLEUM AND MINERALS............................................................90</v>
      </c>
      <c r="H34" t="s">
        <v>159</v>
      </c>
      <c r="I34" s="3">
        <f>VALUE(LEFT(H34,FIND(" ",H34)))</f>
        <v>30</v>
      </c>
      <c r="J34" t="str">
        <f>MID(H34,FIND(" ",H34)+1,FIND(".",H34)-FIND(" ",H34)-2)</f>
        <v>UNIVERSITY OF UTAH RESEARCH FOUNDATION / UNIVERSITY OF UTA</v>
      </c>
      <c r="K34" s="3">
        <f>VALUE(SUBSTITUTE(RIGHT(H34,5),".",""))</f>
        <v>64</v>
      </c>
    </row>
    <row r="35" spans="3:11" x14ac:dyDescent="0.4">
      <c r="C35" s="1" t="s">
        <v>32</v>
      </c>
      <c r="D35" t="str">
        <f t="shared" si="0"/>
        <v/>
      </c>
      <c r="E35" t="str">
        <f t="shared" si="0"/>
        <v/>
      </c>
      <c r="H35" t="s">
        <v>48</v>
      </c>
      <c r="I35" s="3">
        <f>VALUE(LEFT(H35,FIND(" ",H35)))</f>
        <v>32</v>
      </c>
      <c r="J35" t="str">
        <f>MID(H35,FIND(" ",H35)+1,FIND(".",H35)-FIND(" ",H35)-2)</f>
        <v>GEORGIA TECH RESEARCH COR</v>
      </c>
      <c r="K35" s="3">
        <f>VALUE(SUBSTITUTE(RIGHT(H35,5),".",""))</f>
        <v>63</v>
      </c>
    </row>
    <row r="36" spans="3:11" x14ac:dyDescent="0.4">
      <c r="C36" s="1" t="s">
        <v>33</v>
      </c>
      <c r="D36" t="str">
        <f t="shared" si="0"/>
        <v>21 RUTGERS UNIVERSITY................................................84</v>
      </c>
      <c r="E36" t="str">
        <f t="shared" si="0"/>
        <v>21 RUTGERS UNIVERSITY................................................84</v>
      </c>
      <c r="H36" t="s">
        <v>49</v>
      </c>
      <c r="I36" s="3">
        <f>VALUE(LEFT(H36,FIND(" ",H36)))</f>
        <v>33</v>
      </c>
      <c r="J36" t="str">
        <f>MID(H36,FIND(" ",H36)+1,FIND(".",H36)-FIND(" ",H36)-2)</f>
        <v>DUKE UNIVERSIT</v>
      </c>
      <c r="K36" s="3">
        <f>VALUE(SUBSTITUTE(RIGHT(H36,5),".",""))</f>
        <v>60</v>
      </c>
    </row>
    <row r="37" spans="3:11" x14ac:dyDescent="0.4">
      <c r="C37" s="1" t="s">
        <v>34</v>
      </c>
      <c r="D37" t="str">
        <f t="shared" si="0"/>
        <v>22 UNIVERSITY OF WASHINGTON.................................83</v>
      </c>
      <c r="E37" t="str">
        <f t="shared" si="0"/>
        <v>22 UNIVERSITY OF WASHINGTON.................................83</v>
      </c>
      <c r="H37" t="s">
        <v>160</v>
      </c>
      <c r="I37" s="3">
        <f>VALUE(LEFT(H37,FIND(" ",H37)))</f>
        <v>33</v>
      </c>
      <c r="J37" t="str">
        <f>MID(H37,FIND(" ",H37)+1,FIND(".",H37)-FIND(" ",H37)-2)</f>
        <v>SCIENCE &amp; TECHNOLOGY CORPORATION AT UNIVERSITY OF NEW MEXIC</v>
      </c>
      <c r="K37" s="3">
        <f>VALUE(SUBSTITUTE(RIGHT(H37,5),".",""))</f>
        <v>60</v>
      </c>
    </row>
    <row r="38" spans="3:11" x14ac:dyDescent="0.4">
      <c r="C38" s="1" t="s">
        <v>35</v>
      </c>
      <c r="D38" t="str">
        <f t="shared" si="0"/>
        <v>23 NORTHWESTERN UNIVERSITY.................................81</v>
      </c>
      <c r="E38" t="str">
        <f t="shared" si="0"/>
        <v>23 NORTHWESTERN UNIVERSITY.................................81</v>
      </c>
      <c r="H38" t="s">
        <v>52</v>
      </c>
      <c r="I38" s="3">
        <f>VALUE(LEFT(H38,FIND(" ",H38)))</f>
        <v>33</v>
      </c>
      <c r="J38" t="str">
        <f>MID(H38,FIND(" ",H38)+1,FIND(".",H38)-FIND(" ",H38)-2)</f>
        <v>UNIVERSITY OF NORTH CAROLIN</v>
      </c>
      <c r="K38" s="3">
        <f>VALUE(SUBSTITUTE(RIGHT(H38,5),".",""))</f>
        <v>60</v>
      </c>
    </row>
    <row r="39" spans="3:11" x14ac:dyDescent="0.4">
      <c r="C39" s="1" t="s">
        <v>36</v>
      </c>
      <c r="D39" t="str">
        <f t="shared" si="0"/>
        <v>23 UNIVERSITY OF CHICAGO / UCHICAGO ARGONNE LLC...............................................................81</v>
      </c>
      <c r="E39" t="str">
        <f t="shared" si="0"/>
        <v>23 UNIVERSITY OF CHICAGO / UCHICAGO ARGONNE LLC...............................................................81</v>
      </c>
      <c r="H39" t="s">
        <v>53</v>
      </c>
      <c r="I39" s="3">
        <f>VALUE(LEFT(H39,FIND(" ",H39)))</f>
        <v>36</v>
      </c>
      <c r="J39" t="str">
        <f>MID(H39,FIND(" ",H39)+1,FIND(".",H39)-FIND(" ",H39)-2)</f>
        <v>KING SAUD UNIVERSITY</v>
      </c>
      <c r="K39" s="3">
        <f>VALUE(SUBSTITUTE(RIGHT(H39,5),".",""))</f>
        <v>58</v>
      </c>
    </row>
    <row r="40" spans="3:11" x14ac:dyDescent="0.4">
      <c r="C40" s="1" t="s">
        <v>37</v>
      </c>
      <c r="D40" t="str">
        <f t="shared" si="0"/>
        <v/>
      </c>
      <c r="E40" t="str">
        <f t="shared" si="0"/>
        <v/>
      </c>
      <c r="H40" t="s">
        <v>54</v>
      </c>
      <c r="I40" s="3">
        <f>VALUE(LEFT(H40,FIND(" ",H40)))</f>
        <v>36</v>
      </c>
      <c r="J40" t="str">
        <f>MID(H40,FIND(" ",H40)+1,FIND(".",H40)-FIND(" ",H40)-2)</f>
        <v>UNIVERSITY OF MASSACHUSETT</v>
      </c>
      <c r="K40" s="3">
        <f>VALUE(SUBSTITUTE(RIGHT(H40,5),".",""))</f>
        <v>58</v>
      </c>
    </row>
    <row r="41" spans="3:11" x14ac:dyDescent="0.4">
      <c r="C41" s="1" t="s">
        <v>38</v>
      </c>
      <c r="D41" t="str">
        <f t="shared" si="0"/>
        <v>25 NATIONAL TSING HUA UNIVERSITY........................80</v>
      </c>
      <c r="E41" t="str">
        <f t="shared" si="0"/>
        <v>25 NATIONAL TSING HUA UNIVERSITY........................80</v>
      </c>
      <c r="H41" t="s">
        <v>161</v>
      </c>
      <c r="I41" s="3">
        <f>VALUE(LEFT(H41,FIND(" ",H41)))</f>
        <v>38</v>
      </c>
      <c r="J41" t="str">
        <f>MID(H41,FIND(" ",H41)+1,FIND(".",H41)-FIND(" ",H41)-2)</f>
        <v>INDUSTRY-ACADEMIC COOPERATION AT YONSEI UNIVERSIT</v>
      </c>
      <c r="K41" s="3">
        <f>VALUE(SUBSTITUTE(RIGHT(H41,5),".",""))</f>
        <v>57</v>
      </c>
    </row>
    <row r="42" spans="3:11" x14ac:dyDescent="0.4">
      <c r="C42" s="1" t="s">
        <v>39</v>
      </c>
      <c r="D42" t="str">
        <f t="shared" si="0"/>
        <v>26 KOREA ADVANCED INSTITUTE OF SCIENCE AND TECHNOLOGY ......................................................77</v>
      </c>
      <c r="E42" t="str">
        <f t="shared" si="0"/>
        <v>26 KOREA ADVANCED INSTITUTE OF SCIENCE AND TECHNOLOGY ......................................................77</v>
      </c>
      <c r="H42" t="s">
        <v>162</v>
      </c>
      <c r="I42" s="3">
        <f>VALUE(LEFT(H42,FIND(" ",H42)))</f>
        <v>38</v>
      </c>
      <c r="J42" t="str">
        <f>MID(H42,FIND(" ",H42)+1,FIND(".",H42)-FIND(" ",H42)-2)</f>
        <v>RESEARCH FOUNDATION OF STATE UNIVERSITY OF NEW YORK</v>
      </c>
      <c r="K42" s="3">
        <f>VALUE(SUBSTITUTE(RIGHT(H42,5),".",""))</f>
        <v>57</v>
      </c>
    </row>
    <row r="43" spans="3:11" x14ac:dyDescent="0.4">
      <c r="C43" s="1" t="s">
        <v>40</v>
      </c>
      <c r="D43" t="str">
        <f t="shared" si="0"/>
        <v/>
      </c>
      <c r="E43" t="str">
        <f t="shared" si="0"/>
        <v/>
      </c>
      <c r="H43" t="s">
        <v>163</v>
      </c>
      <c r="I43" s="3">
        <f>VALUE(LEFT(H43,FIND(" ",H43)))</f>
        <v>38</v>
      </c>
      <c r="J43" t="str">
        <f>MID(H43,FIND(" ",H43)+1,FIND(".",H43)-FIND(" ",H43)-2)</f>
        <v>UNIVERSITY OF MINNESOTA, THE REGENTS O</v>
      </c>
      <c r="K43" s="3">
        <f>VALUE(SUBSTITUTE(RIGHT(H43,5),".",""))</f>
        <v>57</v>
      </c>
    </row>
    <row r="44" spans="3:11" x14ac:dyDescent="0.4">
      <c r="C44" s="1" t="s">
        <v>41</v>
      </c>
      <c r="D44" t="str">
        <f t="shared" si="0"/>
        <v>27 UNIVERSITY OF MARYLAND......................................72</v>
      </c>
      <c r="E44" t="str">
        <f t="shared" si="0"/>
        <v>27 UNIVERSITY OF MARYLAND......................................72</v>
      </c>
      <c r="H44" t="s">
        <v>61</v>
      </c>
      <c r="I44" s="3">
        <f>VALUE(LEFT(H44,FIND(" ",H44)))</f>
        <v>41</v>
      </c>
      <c r="J44" t="str">
        <f>MID(H44,FIND(" ",H44)+1,FIND(".",H44)-FIND(" ",H44)-2)</f>
        <v>SNU R&amp;DB FOUNDATIO</v>
      </c>
      <c r="K44" s="3">
        <f>VALUE(SUBSTITUTE(RIGHT(H44,5),".",""))</f>
        <v>56</v>
      </c>
    </row>
    <row r="45" spans="3:11" x14ac:dyDescent="0.4">
      <c r="C45" s="1" t="s">
        <v>42</v>
      </c>
      <c r="D45" t="str">
        <f t="shared" si="0"/>
        <v>27 UNIVERSITY OF PITTSBURGH...................................72</v>
      </c>
      <c r="E45" t="str">
        <f t="shared" si="0"/>
        <v>27 UNIVERSITY OF PITTSBURGH...................................72</v>
      </c>
      <c r="H45" t="s">
        <v>62</v>
      </c>
      <c r="I45" s="3">
        <f>VALUE(LEFT(H45,FIND(" ",H45)))</f>
        <v>41</v>
      </c>
      <c r="J45" t="str">
        <f>MID(H45,FIND(" ",H45)+1,FIND(".",H45)-FIND(" ",H45)-2)</f>
        <v>UNIVERSITY OF CENTRAL FLORID</v>
      </c>
      <c r="K45" s="3">
        <f>VALUE(SUBSTITUTE(RIGHT(H45,5),".",""))</f>
        <v>56</v>
      </c>
    </row>
    <row r="46" spans="3:11" x14ac:dyDescent="0.4">
      <c r="C46" s="1" t="s">
        <v>43</v>
      </c>
      <c r="D46" t="str">
        <f t="shared" si="0"/>
        <v>29 NATIONAL TAIWAN UNIVERSITY / NATIONAL TAIWAN UNIVERSITY HOSPITAL ..............................65</v>
      </c>
      <c r="E46" t="str">
        <f t="shared" si="0"/>
        <v>29 NATIONAL TAIWAN UNIVERSITY / NATIONAL TAIWAN UNIVERSITY HOSPITAL ..............................65</v>
      </c>
      <c r="H46" t="s">
        <v>63</v>
      </c>
      <c r="I46" s="3">
        <f>VALUE(LEFT(H46,FIND(" ",H46)))</f>
        <v>43</v>
      </c>
      <c r="J46" t="str">
        <f>MID(H46,FIND(" ",H46)+1,FIND(".",H46)-FIND(" ",H46)-2)</f>
        <v>RAMOT AT TEL AVIV UNIVERSITY LT</v>
      </c>
      <c r="K46" s="3">
        <f>VALUE(SUBSTITUTE(RIGHT(H46,5),".",""))</f>
        <v>54</v>
      </c>
    </row>
    <row r="47" spans="3:11" x14ac:dyDescent="0.4">
      <c r="C47" s="1" t="s">
        <v>44</v>
      </c>
      <c r="D47" t="str">
        <f t="shared" si="0"/>
        <v/>
      </c>
      <c r="E47" t="str">
        <f t="shared" si="0"/>
        <v/>
      </c>
      <c r="H47" t="s">
        <v>164</v>
      </c>
      <c r="I47" s="3">
        <f>VALUE(LEFT(H47,FIND(" ",H47)))</f>
        <v>44</v>
      </c>
      <c r="J47" t="str">
        <f>MID(H47,FIND(" ",H47)+1,FIND(".",H47)-FIND(" ",H47)-2)</f>
        <v>INDIANA UNIVERSITY RESEARCH AND TECHNOLOGY CORPORATIO</v>
      </c>
      <c r="K47" s="3">
        <f>VALUE(SUBSTITUTE(RIGHT(H47,5),".",""))</f>
        <v>53</v>
      </c>
    </row>
    <row r="48" spans="3:11" x14ac:dyDescent="0.4">
      <c r="C48" s="1" t="s">
        <v>45</v>
      </c>
      <c r="D48" t="str">
        <f t="shared" si="0"/>
        <v>30 ARIZONA STATE UNIVERSITY....................................64</v>
      </c>
      <c r="E48" t="str">
        <f t="shared" si="0"/>
        <v>30 ARIZONA STATE UNIVERSITY....................................64</v>
      </c>
      <c r="H48" t="s">
        <v>66</v>
      </c>
      <c r="I48" s="3">
        <f>VALUE(LEFT(H48,FIND(" ",H48)))</f>
        <v>44</v>
      </c>
      <c r="J48" t="str">
        <f>MID(H48,FIND(" ",H48)+1,FIND(".",H48)-FIND(" ",H48)-2)</f>
        <v>NATIONAL CHIAO TUNG UNIVERSIT</v>
      </c>
      <c r="K48" s="3">
        <f>VALUE(SUBSTITUTE(RIGHT(H48,5),".",""))</f>
        <v>53</v>
      </c>
    </row>
    <row r="49" spans="3:11" x14ac:dyDescent="0.4">
      <c r="C49" s="1" t="s">
        <v>46</v>
      </c>
      <c r="D49" t="str">
        <f t="shared" si="0"/>
        <v>30 UNIVERSITY OF UTAH RESEARCH FOUNDATION / UNIVERSITY OF UTAH.....................64</v>
      </c>
      <c r="E49" t="str">
        <f t="shared" si="0"/>
        <v>30 UNIVERSITY OF UTAH RESEARCH FOUNDATION / UNIVERSITY OF UTAH.....................64</v>
      </c>
      <c r="H49" t="s">
        <v>67</v>
      </c>
      <c r="I49" s="3">
        <f>VALUE(LEFT(H49,FIND(" ",H49)))</f>
        <v>46</v>
      </c>
      <c r="J49" t="str">
        <f>MID(H49,FIND(" ",H49)+1,FIND(".",H49)-FIND(" ",H49)-2)</f>
        <v>CASE WESTERN RESERVE UNIVERSITY</v>
      </c>
      <c r="K49" s="3">
        <f>VALUE(SUBSTITUTE(RIGHT(H49,5),".",""))</f>
        <v>52</v>
      </c>
    </row>
    <row r="50" spans="3:11" x14ac:dyDescent="0.4">
      <c r="C50" s="1" t="s">
        <v>47</v>
      </c>
      <c r="D50" t="str">
        <f t="shared" si="0"/>
        <v/>
      </c>
      <c r="E50" t="str">
        <f t="shared" si="0"/>
        <v/>
      </c>
      <c r="H50" t="s">
        <v>68</v>
      </c>
      <c r="I50" s="3">
        <f>VALUE(LEFT(H50,FIND(" ",H50)))</f>
        <v>47</v>
      </c>
      <c r="J50" t="str">
        <f>MID(H50,FIND(" ",H50)+1,FIND(".",H50)-FIND(" ",H50)-2)</f>
        <v>UNIVERSITY OF SOUTHERN CALIFORNIA</v>
      </c>
      <c r="K50" s="3">
        <f>VALUE(SUBSTITUTE(RIGHT(H50,5),".",""))</f>
        <v>51</v>
      </c>
    </row>
    <row r="51" spans="3:11" x14ac:dyDescent="0.4">
      <c r="C51" s="1" t="s">
        <v>48</v>
      </c>
      <c r="D51" t="str">
        <f t="shared" si="0"/>
        <v>32 GEORGIA TECH RESEARCH CORP. ............................63</v>
      </c>
      <c r="E51" t="str">
        <f t="shared" si="0"/>
        <v>32 GEORGIA TECH RESEARCH CORP. ............................63</v>
      </c>
      <c r="H51" t="s">
        <v>165</v>
      </c>
      <c r="I51" s="3">
        <f>VALUE(LEFT(H51,FIND(" ",H51)))</f>
        <v>48</v>
      </c>
      <c r="J51" t="str">
        <f>MID(H51,FIND(" ",H51)+1,FIND(".",H51)-FIND(" ",H51)-2)</f>
        <v>KOREA UNIVERSITY RESEARCH AND BUSINESS FOUNDATIO</v>
      </c>
      <c r="K51" s="3">
        <f>VALUE(SUBSTITUTE(RIGHT(H51,5),".",""))</f>
        <v>49</v>
      </c>
    </row>
    <row r="52" spans="3:11" x14ac:dyDescent="0.4">
      <c r="C52" s="1" t="s">
        <v>49</v>
      </c>
      <c r="D52" t="str">
        <f t="shared" si="0"/>
        <v>33 DUKE UNIVERSITY........................................................60</v>
      </c>
      <c r="E52" t="str">
        <f t="shared" si="0"/>
        <v>33 DUKE UNIVERSITY........................................................60</v>
      </c>
      <c r="H52" t="s">
        <v>71</v>
      </c>
      <c r="I52" s="3">
        <f>VALUE(LEFT(H52,FIND(" ",H52)))</f>
        <v>49</v>
      </c>
      <c r="J52" t="str">
        <f>MID(H52,FIND(" ",H52)+1,FIND(".",H52)-FIND(" ",H52)-2)</f>
        <v>FLORIDA STATE UNIVERSIT</v>
      </c>
      <c r="K52" s="3">
        <f>VALUE(SUBSTITUTE(RIGHT(H52,5),".",""))</f>
        <v>48</v>
      </c>
    </row>
    <row r="53" spans="3:11" x14ac:dyDescent="0.4">
      <c r="C53" s="1" t="s">
        <v>50</v>
      </c>
      <c r="D53" t="str">
        <f t="shared" si="0"/>
        <v>33 SCIENCE &amp; TECHNOLOGY CORPORATION AT UNIVERSITY OF NEW MEXICO..................................60</v>
      </c>
      <c r="E53" t="str">
        <f t="shared" si="0"/>
        <v>33 SCIENCE &amp; TECHNOLOGY CORPORATION AT UNIVERSITY OF NEW MEXICO..................................60</v>
      </c>
      <c r="H53" t="s">
        <v>72</v>
      </c>
      <c r="I53" s="3">
        <f>VALUE(LEFT(H53,FIND(" ",H53)))</f>
        <v>49</v>
      </c>
      <c r="J53" t="str">
        <f>MID(H53,FIND(" ",H53)+1,FIND(".",H53)-FIND(" ",H53)-2)</f>
        <v>UNIVERSITY OF COLORADO, THE REGENTS O</v>
      </c>
      <c r="K53" s="3">
        <f>VALUE(SUBSTITUTE(RIGHT(H53,5),".",""))</f>
        <v>48</v>
      </c>
    </row>
    <row r="54" spans="3:11" x14ac:dyDescent="0.4">
      <c r="C54" s="1" t="s">
        <v>51</v>
      </c>
      <c r="D54" t="str">
        <f t="shared" si="0"/>
        <v/>
      </c>
      <c r="E54" t="str">
        <f t="shared" si="0"/>
        <v/>
      </c>
      <c r="H54" t="s">
        <v>73</v>
      </c>
      <c r="I54" s="3">
        <f>VALUE(LEFT(H54,FIND(" ",H54)))</f>
        <v>49</v>
      </c>
      <c r="J54" t="str">
        <f>MID(H54,FIND(" ",H54)+1,FIND(".",H54)-FIND(" ",H54)-2)</f>
        <v>WASHINGTON UNIVERSITY</v>
      </c>
      <c r="K54" s="3">
        <f>VALUE(SUBSTITUTE(RIGHT(H54,5),".",""))</f>
        <v>48</v>
      </c>
    </row>
    <row r="55" spans="3:11" x14ac:dyDescent="0.4">
      <c r="C55" s="1" t="s">
        <v>52</v>
      </c>
      <c r="D55" t="str">
        <f t="shared" si="0"/>
        <v>33 UNIVERSITY OF NORTH CAROLINA..........................60</v>
      </c>
      <c r="E55" t="str">
        <f t="shared" si="0"/>
        <v>33 UNIVERSITY OF NORTH CAROLINA..........................60</v>
      </c>
      <c r="H55" t="s">
        <v>166</v>
      </c>
      <c r="I55" s="3">
        <f>VALUE(LEFT(H55,FIND(" ",H55)))</f>
        <v>52</v>
      </c>
      <c r="J55" t="str">
        <f>MID(H55,FIND(" ",H55)+1,FIND(".",H55)-FIND(" ",H55)-2)</f>
        <v>POSTECH ACADEMY-INDUSTRY FOUNDATIO</v>
      </c>
      <c r="K55" s="3">
        <f>VALUE(SUBSTITUTE(RIGHT(H55,5),".",""))</f>
        <v>46</v>
      </c>
    </row>
    <row r="56" spans="3:11" x14ac:dyDescent="0.4">
      <c r="C56" s="1" t="s">
        <v>53</v>
      </c>
      <c r="D56" t="str">
        <f t="shared" si="0"/>
        <v>36 KING SAUD UNIVERSITY ............................................58</v>
      </c>
      <c r="E56" t="str">
        <f t="shared" si="0"/>
        <v>36 KING SAUD UNIVERSITY ............................................58</v>
      </c>
      <c r="H56" t="s">
        <v>167</v>
      </c>
      <c r="I56" s="3">
        <f>VALUE(LEFT(H56,FIND(" ",H56)))</f>
        <v>53</v>
      </c>
      <c r="J56" t="str">
        <f>MID(H56,FIND(" ",H56)+1,FIND(".",H56)-FIND(" ",H56)-2)</f>
        <v>TECHNION RESEARCH AND DEVELOPMENT FOUNDATION, LT</v>
      </c>
      <c r="K56" s="3">
        <f>VALUE(SUBSTITUTE(RIGHT(H56,5),".",""))</f>
        <v>44</v>
      </c>
    </row>
    <row r="57" spans="3:11" x14ac:dyDescent="0.4">
      <c r="C57" s="1" t="s">
        <v>54</v>
      </c>
      <c r="D57" t="str">
        <f t="shared" si="0"/>
        <v>36 UNIVERSITY OF MASSACHUSETTS.........................58</v>
      </c>
      <c r="E57" t="str">
        <f t="shared" si="0"/>
        <v>36 UNIVERSITY OF MASSACHUSETTS.........................58</v>
      </c>
      <c r="H57" t="s">
        <v>80</v>
      </c>
      <c r="I57" s="3">
        <f>VALUE(LEFT(H57,FIND(" ",H57)))</f>
        <v>54</v>
      </c>
      <c r="J57" t="str">
        <f>MID(H57,FIND(" ",H57)+1,FIND(".",H57)-FIND(" ",H57)-2)</f>
        <v>CITY UNIVERSITY OF HONG KON</v>
      </c>
      <c r="K57" s="3">
        <f>VALUE(SUBSTITUTE(RIGHT(H57,5),".",""))</f>
        <v>43</v>
      </c>
    </row>
    <row r="58" spans="3:11" x14ac:dyDescent="0.4">
      <c r="C58" s="1" t="s">
        <v>55</v>
      </c>
      <c r="D58" t="str">
        <f t="shared" si="0"/>
        <v>38 INDUSTRY-ACADEMIC COOPERATION AT YONSEI UNIVERSITY....................................................57</v>
      </c>
      <c r="E58" t="str">
        <f t="shared" si="0"/>
        <v>38 INDUSTRY-ACADEMIC COOPERATION AT YONSEI UNIVERSITY....................................................57</v>
      </c>
      <c r="H58" t="s">
        <v>168</v>
      </c>
      <c r="I58" s="3">
        <f>VALUE(LEFT(H58,FIND(" ",H58)))</f>
        <v>54</v>
      </c>
      <c r="J58" t="str">
        <f>MID(H58,FIND(" ",H58)+1,FIND(".",H58)-FIND(" ",H58)-2)</f>
        <v>GWANGJU INSTITUTE OF SCIENCE AND TECHNOLOGY</v>
      </c>
      <c r="K58" s="3">
        <f>VALUE(SUBSTITUTE(RIGHT(H58,5),".",""))</f>
        <v>43</v>
      </c>
    </row>
    <row r="59" spans="3:11" x14ac:dyDescent="0.4">
      <c r="C59" s="1" t="s">
        <v>56</v>
      </c>
      <c r="D59" t="str">
        <f t="shared" si="0"/>
        <v/>
      </c>
      <c r="E59" t="str">
        <f t="shared" si="0"/>
        <v/>
      </c>
      <c r="H59" t="s">
        <v>83</v>
      </c>
      <c r="I59" s="3">
        <f>VALUE(LEFT(H59,FIND(" ",H59)))</f>
        <v>54</v>
      </c>
      <c r="J59" t="str">
        <f>MID(H59,FIND(" ",H59)+1,FIND(".",H59)-FIND(" ",H59)-2)</f>
        <v>NANYANG TECHNOLOGICAL UNIVERSIT</v>
      </c>
      <c r="K59" s="3">
        <f>VALUE(SUBSTITUTE(RIGHT(H59,5),".",""))</f>
        <v>43</v>
      </c>
    </row>
    <row r="60" spans="3:11" x14ac:dyDescent="0.4">
      <c r="C60" s="1" t="s">
        <v>57</v>
      </c>
      <c r="D60" t="str">
        <f t="shared" si="0"/>
        <v>38 RESEARCH FOUNDATION OF STATE UNIVERSITY OF NEW YORK .......................................57</v>
      </c>
      <c r="E60" t="str">
        <f t="shared" si="0"/>
        <v>38 RESEARCH FOUNDATION OF STATE UNIVERSITY OF NEW YORK .......................................57</v>
      </c>
      <c r="H60" t="s">
        <v>84</v>
      </c>
      <c r="I60" s="3">
        <f>VALUE(LEFT(H60,FIND(" ",H60)))</f>
        <v>54</v>
      </c>
      <c r="J60" t="str">
        <f>MID(H60,FIND(" ",H60)+1,FIND(".",H60)-FIND(" ",H60)-2)</f>
        <v>NATIONAL UNIVERSITY OF SINGAPORE</v>
      </c>
      <c r="K60" s="3">
        <f>VALUE(SUBSTITUTE(RIGHT(H60,5),".",""))</f>
        <v>43</v>
      </c>
    </row>
    <row r="61" spans="3:11" x14ac:dyDescent="0.4">
      <c r="C61" s="1" t="s">
        <v>58</v>
      </c>
      <c r="D61" t="str">
        <f t="shared" si="0"/>
        <v/>
      </c>
      <c r="E61" t="str">
        <f t="shared" si="0"/>
        <v/>
      </c>
      <c r="H61" t="s">
        <v>85</v>
      </c>
      <c r="I61" s="3">
        <f>VALUE(LEFT(H61,FIND(" ",H61)))</f>
        <v>54</v>
      </c>
      <c r="J61" t="str">
        <f>MID(H61,FIND(" ",H61)+1,FIND(".",H61)-FIND(" ",H61)-2)</f>
        <v>YALE UNIVERSIT</v>
      </c>
      <c r="K61" s="3">
        <f>VALUE(SUBSTITUTE(RIGHT(H61,5),".",""))</f>
        <v>43</v>
      </c>
    </row>
    <row r="62" spans="3:11" x14ac:dyDescent="0.4">
      <c r="C62" s="1" t="s">
        <v>59</v>
      </c>
      <c r="D62" t="str">
        <f t="shared" si="0"/>
        <v>38 UNIVERSITY OF MINNESOTA, THE REGENTS OF..........................................................57</v>
      </c>
      <c r="E62" t="str">
        <f t="shared" si="0"/>
        <v>38 UNIVERSITY OF MINNESOTA, THE REGENTS OF..........................................................57</v>
      </c>
      <c r="H62" t="s">
        <v>169</v>
      </c>
      <c r="I62" s="3">
        <f>VALUE(LEFT(H62,FIND(" ",H62)))</f>
        <v>59</v>
      </c>
      <c r="J62" t="str">
        <f>MID(H62,FIND(" ",H62)+1,FIND(".",H62)-FIND(" ",H62)-2)</f>
        <v>ECOLE POLYTECHNIQUE, FÉDÉRALE DE LAUSANN</v>
      </c>
      <c r="K62" s="3">
        <f>VALUE(SUBSTITUTE(RIGHT(H62,5),".",""))</f>
        <v>42</v>
      </c>
    </row>
    <row r="63" spans="3:11" x14ac:dyDescent="0.4">
      <c r="C63" s="1" t="s">
        <v>60</v>
      </c>
      <c r="D63" t="str">
        <f t="shared" si="0"/>
        <v/>
      </c>
      <c r="E63" t="str">
        <f t="shared" si="0"/>
        <v/>
      </c>
      <c r="H63" t="s">
        <v>88</v>
      </c>
      <c r="I63" s="3">
        <f>VALUE(LEFT(H63,FIND(" ",H63)))</f>
        <v>59</v>
      </c>
      <c r="J63" t="str">
        <f>MID(H63,FIND(" ",H63)+1,FIND(".",H63)-FIND(" ",H63)-2)</f>
        <v>MICHIGAN STATE UNIVERSIT</v>
      </c>
      <c r="K63" s="3">
        <f>VALUE(SUBSTITUTE(RIGHT(H63,5),".",""))</f>
        <v>42</v>
      </c>
    </row>
    <row r="64" spans="3:11" x14ac:dyDescent="0.4">
      <c r="C64" s="1" t="s">
        <v>61</v>
      </c>
      <c r="D64" t="str">
        <f t="shared" si="0"/>
        <v>41 SNU R&amp;DB FOUNDATION...........................................56</v>
      </c>
      <c r="E64" t="str">
        <f t="shared" si="0"/>
        <v>41 SNU R&amp;DB FOUNDATION...........................................56</v>
      </c>
      <c r="H64" t="s">
        <v>170</v>
      </c>
      <c r="I64" s="3">
        <f>VALUE(LEFT(H64,FIND(" ",H64)))</f>
        <v>61</v>
      </c>
      <c r="J64" t="str">
        <f>MID(H64,FIND(" ",H64)+1,FIND(".",H64)-FIND(" ",H64)-2)</f>
        <v>OHIO STATE INNOVATION FOUNDATION / OHIO STATE UNIVERSIT</v>
      </c>
      <c r="K64" s="3">
        <f>VALUE(SUBSTITUTE(RIGHT(H64,5),".",""))</f>
        <v>41</v>
      </c>
    </row>
    <row r="65" spans="3:11" x14ac:dyDescent="0.4">
      <c r="C65" s="1" t="s">
        <v>62</v>
      </c>
      <c r="D65" t="str">
        <f t="shared" si="0"/>
        <v>41 UNIVERSITY OF CENTRAL FLORIDA.........................56</v>
      </c>
      <c r="E65" t="str">
        <f t="shared" si="0"/>
        <v>41 UNIVERSITY OF CENTRAL FLORIDA.........................56</v>
      </c>
      <c r="H65" t="s">
        <v>91</v>
      </c>
      <c r="I65" s="3">
        <f>VALUE(LEFT(H65,FIND(" ",H65)))</f>
        <v>62</v>
      </c>
      <c r="J65" t="str">
        <f>MID(H65,FIND(" ",H65)+1,FIND(".",H65)-FIND(" ",H65)-2)</f>
        <v>VANDERBILT UNIVERSIT</v>
      </c>
      <c r="K65" s="3">
        <f>VALUE(SUBSTITUTE(RIGHT(H65,5),".",""))</f>
        <v>40</v>
      </c>
    </row>
    <row r="66" spans="3:11" x14ac:dyDescent="0.4">
      <c r="C66" s="1" t="s">
        <v>63</v>
      </c>
      <c r="D66" t="str">
        <f t="shared" si="0"/>
        <v>43 RAMOT AT TEL AVIV UNIVERSITY LTD. ...................54</v>
      </c>
      <c r="E66" t="str">
        <f t="shared" si="0"/>
        <v>43 RAMOT AT TEL AVIV UNIVERSITY LTD. ...................54</v>
      </c>
      <c r="H66" t="s">
        <v>171</v>
      </c>
      <c r="I66" s="3">
        <f>VALUE(LEFT(H66,FIND(" ",H66)))</f>
        <v>62</v>
      </c>
      <c r="J66" t="str">
        <f>MID(H66,FIND(" ",H66)+1,FIND(".",H66)-FIND(" ",H66)-2)</f>
        <v>SUNGKYUNKWAN UNIVERSITY RESEARCH &amp; BUSINESS FOUNDATIO</v>
      </c>
      <c r="K66" s="3">
        <f>VALUE(SUBSTITUTE(RIGHT(H66,5),".",""))</f>
        <v>40</v>
      </c>
    </row>
    <row r="67" spans="3:11" x14ac:dyDescent="0.4">
      <c r="C67" s="1" t="s">
        <v>64</v>
      </c>
      <c r="D67" t="str">
        <f t="shared" si="0"/>
        <v>44 INDIANA UNIVERSITY RESEARCH AND TECHNOLOGY CORPORATION...................................53</v>
      </c>
      <c r="E67" t="str">
        <f t="shared" si="0"/>
        <v>44 INDIANA UNIVERSITY RESEARCH AND TECHNOLOGY CORPORATION...................................53</v>
      </c>
      <c r="H67" t="s">
        <v>94</v>
      </c>
      <c r="I67" s="3">
        <f>VALUE(LEFT(H67,FIND(" ",H67)))</f>
        <v>64</v>
      </c>
      <c r="J67" t="str">
        <f>MID(H67,FIND(" ",H67)+1,FIND(".",H67)-FIND(" ",H67)-2)</f>
        <v>UNIVERSITY OF ARKANSAS</v>
      </c>
      <c r="K67" s="3">
        <f>VALUE(SUBSTITUTE(RIGHT(H67,5),".",""))</f>
        <v>39</v>
      </c>
    </row>
    <row r="68" spans="3:11" x14ac:dyDescent="0.4">
      <c r="C68" s="1" t="s">
        <v>65</v>
      </c>
      <c r="D68" t="str">
        <f t="shared" si="0"/>
        <v/>
      </c>
      <c r="E68" t="str">
        <f t="shared" si="0"/>
        <v/>
      </c>
      <c r="H68" t="s">
        <v>95</v>
      </c>
      <c r="I68" s="3">
        <f>VALUE(LEFT(H68,FIND(" ",H68)))</f>
        <v>64</v>
      </c>
      <c r="J68" t="str">
        <f>MID(H68,FIND(" ",H68)+1,FIND(".",H68)-FIND(" ",H68)-2)</f>
        <v>UNIVERSITY OF ROCHESTER</v>
      </c>
      <c r="K68" s="3">
        <f>VALUE(SUBSTITUTE(RIGHT(H68,5),".",""))</f>
        <v>39</v>
      </c>
    </row>
    <row r="69" spans="3:11" x14ac:dyDescent="0.4">
      <c r="C69" s="1" t="s">
        <v>66</v>
      </c>
      <c r="D69" t="str">
        <f t="shared" ref="D69:E132" si="1">IF(LEFT(C70,1)=" ",CONCATENATE(C69,C70),IF(LEFT(C69,1)=" ","",C69))</f>
        <v>44 NATIONAL CHIAO TUNG UNIVERSITY.....................53</v>
      </c>
      <c r="E69" t="str">
        <f t="shared" si="1"/>
        <v>44 NATIONAL CHIAO TUNG UNIVERSITY.....................53</v>
      </c>
      <c r="H69" t="s">
        <v>96</v>
      </c>
      <c r="I69" s="3">
        <f>VALUE(LEFT(H69,FIND(" ",H69)))</f>
        <v>66</v>
      </c>
      <c r="J69" t="str">
        <f>MID(H69,FIND(" ",H69)+1,FIND(".",H69)-FIND(" ",H69)-2)</f>
        <v>EMORY UNIVERSITY</v>
      </c>
      <c r="K69" s="3">
        <f>VALUE(SUBSTITUTE(RIGHT(H69,5),".",""))</f>
        <v>38</v>
      </c>
    </row>
    <row r="70" spans="3:11" x14ac:dyDescent="0.4">
      <c r="C70" s="1" t="s">
        <v>67</v>
      </c>
      <c r="D70" t="str">
        <f t="shared" si="1"/>
        <v>46 CASE WESTERN RESERVE UNIVERSITY .................52</v>
      </c>
      <c r="E70" t="str">
        <f t="shared" si="1"/>
        <v>46 CASE WESTERN RESERVE UNIVERSITY .................52</v>
      </c>
      <c r="H70" t="s">
        <v>172</v>
      </c>
      <c r="I70" s="3">
        <f>VALUE(LEFT(H70,FIND(" ",H70)))</f>
        <v>66</v>
      </c>
      <c r="J70" t="str">
        <f>MID(H70,FIND(" ",H70)+1,FIND(".",H70)-FIND(" ",H70)-2)</f>
        <v>UNIVERSITY OF ALABAMA / UAB RESEARCH FOUNDATIO</v>
      </c>
      <c r="K70" s="3">
        <f>VALUE(SUBSTITUTE(RIGHT(H70,5),".",""))</f>
        <v>38</v>
      </c>
    </row>
    <row r="71" spans="3:11" x14ac:dyDescent="0.4">
      <c r="C71" s="1" t="s">
        <v>68</v>
      </c>
      <c r="D71" t="str">
        <f t="shared" si="1"/>
        <v>47 UNIVERSITY OF SOUTHERN CALIFORNIA ..............51</v>
      </c>
      <c r="E71" t="str">
        <f t="shared" si="1"/>
        <v>47 UNIVERSITY OF SOUTHERN CALIFORNIA ..............51</v>
      </c>
      <c r="H71" t="s">
        <v>99</v>
      </c>
      <c r="I71" s="3">
        <f>VALUE(LEFT(H71,FIND(" ",H71)))</f>
        <v>68</v>
      </c>
      <c r="J71" t="str">
        <f>MID(H71,FIND(" ",H71)+1,FIND(".",H71)-FIND(" ",H71)-2)</f>
        <v>WILLIAM MARSH RICE UNIVERSITY</v>
      </c>
      <c r="K71" s="3">
        <f>VALUE(SUBSTITUTE(RIGHT(H71,5),".",""))</f>
        <v>37</v>
      </c>
    </row>
    <row r="72" spans="3:11" x14ac:dyDescent="0.4">
      <c r="C72" s="1" t="s">
        <v>69</v>
      </c>
      <c r="D72" t="str">
        <f t="shared" si="1"/>
        <v>48 KOREA UNIVERSITY RESEARCH AND BUSINESS FOUNDATION............................................49</v>
      </c>
      <c r="E72" t="str">
        <f t="shared" si="1"/>
        <v>48 KOREA UNIVERSITY RESEARCH AND BUSINESS FOUNDATION............................................49</v>
      </c>
      <c r="H72" t="s">
        <v>100</v>
      </c>
      <c r="I72" s="3">
        <f>VALUE(LEFT(H72,FIND(" ",H72)))</f>
        <v>69</v>
      </c>
      <c r="J72" t="str">
        <f>MID(H72,FIND(" ",H72)+1,FIND(".",H72)-FIND(" ",H72)-2)</f>
        <v>NATIONAL CHENG KUNG UNIVERSIT</v>
      </c>
      <c r="K72" s="3">
        <f>VALUE(SUBSTITUTE(RIGHT(H72,5),".",""))</f>
        <v>36</v>
      </c>
    </row>
    <row r="73" spans="3:11" x14ac:dyDescent="0.4">
      <c r="C73" s="1" t="s">
        <v>70</v>
      </c>
      <c r="D73" t="str">
        <f t="shared" si="1"/>
        <v/>
      </c>
      <c r="E73" t="str">
        <f t="shared" si="1"/>
        <v/>
      </c>
      <c r="H73" t="s">
        <v>101</v>
      </c>
      <c r="I73" s="3">
        <f>VALUE(LEFT(H73,FIND(" ",H73)))</f>
        <v>69</v>
      </c>
      <c r="J73" t="str">
        <f>MID(H73,FIND(" ",H73)+1,FIND(".",H73)-FIND(" ",H73)-2)</f>
        <v>THE UNIVERSITY OF TOKY</v>
      </c>
      <c r="K73" s="3">
        <f>VALUE(SUBSTITUTE(RIGHT(H73,5),".",""))</f>
        <v>36</v>
      </c>
    </row>
    <row r="74" spans="3:11" x14ac:dyDescent="0.4">
      <c r="C74" s="1" t="s">
        <v>71</v>
      </c>
      <c r="D74" t="str">
        <f t="shared" si="1"/>
        <v>49 FLORIDA STATE UNIVERSITY.....................................48</v>
      </c>
      <c r="E74" t="str">
        <f t="shared" si="1"/>
        <v>49 FLORIDA STATE UNIVERSITY.....................................48</v>
      </c>
      <c r="H74" t="s">
        <v>173</v>
      </c>
      <c r="I74" s="3">
        <f>VALUE(LEFT(H74,FIND(" ",H74)))</f>
        <v>69</v>
      </c>
      <c r="J74" t="str">
        <f>MID(H74,FIND(" ",H74)+1,FIND(".",H74)-FIND(" ",H74)-2)</f>
        <v>UNIVERSITY OF KENTUCKY RESEARCH FOUNDATION / UNIVERSITY OF KENTUCK</v>
      </c>
      <c r="K74" s="3">
        <f>VALUE(SUBSTITUTE(RIGHT(H74,5),".",""))</f>
        <v>36</v>
      </c>
    </row>
    <row r="75" spans="3:11" x14ac:dyDescent="0.4">
      <c r="C75" s="1" t="s">
        <v>72</v>
      </c>
      <c r="D75" t="str">
        <f t="shared" si="1"/>
        <v>49 UNIVERSITY OF COLORADO, THE REGENTS OF.....48</v>
      </c>
      <c r="E75" t="str">
        <f t="shared" si="1"/>
        <v>49 UNIVERSITY OF COLORADO, THE REGENTS OF.....48</v>
      </c>
      <c r="H75" t="s">
        <v>104</v>
      </c>
      <c r="I75" s="3">
        <f>VALUE(LEFT(H75,FIND(" ",H75)))</f>
        <v>72</v>
      </c>
      <c r="J75" t="str">
        <f>MID(H75,FIND(" ",H75)+1,FIND(".",H75)-FIND(" ",H75)-2)</f>
        <v>DREXEL UNIVERSITY</v>
      </c>
      <c r="K75" s="3">
        <f>VALUE(SUBSTITUTE(RIGHT(H75,5),".",""))</f>
        <v>35</v>
      </c>
    </row>
    <row r="76" spans="3:11" x14ac:dyDescent="0.4">
      <c r="C76" s="1" t="s">
        <v>73</v>
      </c>
      <c r="D76" t="str">
        <f t="shared" si="1"/>
        <v>49 WASHINGTON UNIVERSITY ......................................48</v>
      </c>
      <c r="E76" t="str">
        <f t="shared" si="1"/>
        <v>49 WASHINGTON UNIVERSITY ......................................48</v>
      </c>
      <c r="H76" t="s">
        <v>174</v>
      </c>
      <c r="I76" s="3">
        <f>VALUE(LEFT(H76,FIND(" ",H76)))</f>
        <v>72</v>
      </c>
      <c r="J76" t="str">
        <f>MID(H76,FIND(" ",H76)+1,FIND(".",H76)-FIND(" ",H76)-2)</f>
        <v>INDUSTRY-UNIVERSITY COOPERATION FOUNDATION HANYANG UNIVERSIT</v>
      </c>
      <c r="K76" s="3">
        <f>VALUE(SUBSTITUTE(RIGHT(H76,5),".",""))</f>
        <v>35</v>
      </c>
    </row>
    <row r="77" spans="3:11" x14ac:dyDescent="0.4">
      <c r="C77" s="1" t="s">
        <v>74</v>
      </c>
      <c r="D77" t="str">
        <f t="shared" si="1"/>
        <v>Top 100 Worldwide Universities</v>
      </c>
      <c r="E77" t="str">
        <f t="shared" si="1"/>
        <v>Top 100 Worldwide Universities</v>
      </c>
      <c r="H77" t="s">
        <v>107</v>
      </c>
      <c r="I77" s="3">
        <f>VALUE(LEFT(H77,FIND(" ",H77)))</f>
        <v>72</v>
      </c>
      <c r="J77" t="str">
        <f>MID(H77,FIND(" ",H77)+1,FIND(".",H77)-FIND(" ",H77)-2)</f>
        <v>KYOTO UNIVERSITY</v>
      </c>
      <c r="K77" s="3">
        <f>VALUE(SUBSTITUTE(RIGHT(H77,5),".",""))</f>
        <v>35</v>
      </c>
    </row>
    <row r="78" spans="3:11" x14ac:dyDescent="0.4">
      <c r="C78" s="1" t="s">
        <v>75</v>
      </c>
      <c r="D78" t="str">
        <f t="shared" si="1"/>
        <v>Granted U.S. Utility Patents in 2016</v>
      </c>
      <c r="E78" t="str">
        <f t="shared" si="1"/>
        <v>Granted U.S. Utility Patents in 2016</v>
      </c>
      <c r="H78" t="s">
        <v>108</v>
      </c>
      <c r="I78" s="3">
        <f>VALUE(LEFT(H78,FIND(" ",H78)))</f>
        <v>72</v>
      </c>
      <c r="J78" t="str">
        <f>MID(H78,FIND(" ",H78)+1,FIND(".",H78)-FIND(" ",H78)-2)</f>
        <v>TEXAS A AND M UNIVERSIT</v>
      </c>
      <c r="K78" s="3">
        <f>VALUE(SUBSTITUTE(RIGHT(H78,5),".",""))</f>
        <v>35</v>
      </c>
    </row>
    <row r="79" spans="3:11" x14ac:dyDescent="0.4">
      <c r="C79" s="1" t="s">
        <v>76</v>
      </c>
      <c r="D79" t="str">
        <f t="shared" si="1"/>
        <v>52 POSTECH ACADEMY-INDUSTRY FOUNDATION.................................................................46</v>
      </c>
      <c r="E79" t="str">
        <f t="shared" si="1"/>
        <v>52 POSTECH ACADEMY-INDUSTRY FOUNDATION.................................................................46</v>
      </c>
      <c r="H79" t="s">
        <v>109</v>
      </c>
      <c r="I79" s="3">
        <f>VALUE(LEFT(H79,FIND(" ",H79)))</f>
        <v>76</v>
      </c>
      <c r="J79" t="str">
        <f>MID(H79,FIND(" ",H79)+1,FIND(".",H79)-FIND(" ",H79)-2)</f>
        <v>PEKING UNIVERSITY</v>
      </c>
      <c r="K79" s="3">
        <f>VALUE(SUBSTITUTE(RIGHT(H79,5),".",""))</f>
        <v>33</v>
      </c>
    </row>
    <row r="80" spans="3:11" x14ac:dyDescent="0.4">
      <c r="C80" s="1" t="s">
        <v>77</v>
      </c>
      <c r="D80" t="str">
        <f t="shared" si="1"/>
        <v/>
      </c>
      <c r="E80" t="str">
        <f t="shared" si="1"/>
        <v/>
      </c>
      <c r="H80" t="s">
        <v>175</v>
      </c>
      <c r="I80" s="3">
        <f>VALUE(LEFT(H80,FIND(" ",H80)))</f>
        <v>76</v>
      </c>
      <c r="J80" t="str">
        <f>MID(H80,FIND(" ",H80)+1,FIND(".",H80)-FIND(" ",H80)-2)</f>
        <v>THE HONG KONG UNIVERSITY OF SCIENCE &amp; TECHNOLOGY</v>
      </c>
      <c r="K80" s="3">
        <f>VALUE(SUBSTITUTE(RIGHT(H80,5),".",""))</f>
        <v>33</v>
      </c>
    </row>
    <row r="81" spans="3:11" x14ac:dyDescent="0.4">
      <c r="C81" s="1" t="s">
        <v>78</v>
      </c>
      <c r="D81" t="str">
        <f t="shared" si="1"/>
        <v>53 TECHNION RESEARCH AND DEVELOPMENT FOUNDATION, LTD........................................................44</v>
      </c>
      <c r="E81" t="str">
        <f t="shared" si="1"/>
        <v>53 TECHNION RESEARCH AND DEVELOPMENT FOUNDATION, LTD........................................................44</v>
      </c>
      <c r="H81" t="s">
        <v>176</v>
      </c>
      <c r="I81" s="3">
        <f>VALUE(LEFT(H81,FIND(" ",H81)))</f>
        <v>76</v>
      </c>
      <c r="J81" t="str">
        <f>MID(H81,FIND(" ",H81)+1,FIND(".",H81)-FIND(" ",H81)-2)</f>
        <v>UNIVERSITY OF VIRGINIA ALUMNI PATENTS FOUNDATIO</v>
      </c>
      <c r="K81" s="3">
        <f>VALUE(SUBSTITUTE(RIGHT(H81,5),".",""))</f>
        <v>33</v>
      </c>
    </row>
    <row r="82" spans="3:11" x14ac:dyDescent="0.4">
      <c r="C82" s="1" t="s">
        <v>79</v>
      </c>
      <c r="D82" t="str">
        <f t="shared" si="1"/>
        <v/>
      </c>
      <c r="E82" t="str">
        <f t="shared" si="1"/>
        <v/>
      </c>
      <c r="H82" t="s">
        <v>177</v>
      </c>
      <c r="I82" s="3">
        <f>VALUE(LEFT(H82,FIND(" ",H82)))</f>
        <v>76</v>
      </c>
      <c r="J82" t="str">
        <f>MID(H82,FIND(" ",H82)+1,FIND(".",H82)-FIND(" ",H82)-2)</f>
        <v>PENN STATE RESEARCH FOUNDATION, IN</v>
      </c>
      <c r="K82" s="3">
        <f>VALUE(SUBSTITUTE(RIGHT(H82,5),".",""))</f>
        <v>33</v>
      </c>
    </row>
    <row r="83" spans="3:11" x14ac:dyDescent="0.4">
      <c r="C83" s="1" t="s">
        <v>80</v>
      </c>
      <c r="D83" t="str">
        <f t="shared" si="1"/>
        <v>54 CITY UNIVERSITY OF HONG KONG...........................43</v>
      </c>
      <c r="E83" t="str">
        <f t="shared" si="1"/>
        <v>54 CITY UNIVERSITY OF HONG KONG...........................43</v>
      </c>
      <c r="H83" t="s">
        <v>116</v>
      </c>
      <c r="I83" s="3">
        <f>VALUE(LEFT(H83,FIND(" ",H83)))</f>
        <v>80</v>
      </c>
      <c r="J83" t="str">
        <f>MID(H83,FIND(" ",H83)+1,FIND(".",H83)-FIND(" ",H83)-2)</f>
        <v>NORTH CAROLINA STATE UNIVERSIT</v>
      </c>
      <c r="K83" s="3">
        <f>VALUE(SUBSTITUTE(RIGHT(H83,5),".",""))</f>
        <v>32</v>
      </c>
    </row>
    <row r="84" spans="3:11" x14ac:dyDescent="0.4">
      <c r="C84" s="1" t="s">
        <v>81</v>
      </c>
      <c r="D84" t="str">
        <f t="shared" si="1"/>
        <v>54 GWANGJU INSTITUTE OF SCIENCE AND TECHNOLOGY ................................................................43</v>
      </c>
      <c r="E84" t="str">
        <f t="shared" si="1"/>
        <v>54 GWANGJU INSTITUTE OF SCIENCE AND TECHNOLOGY ................................................................43</v>
      </c>
      <c r="H84" t="s">
        <v>117</v>
      </c>
      <c r="I84" s="3">
        <f>VALUE(LEFT(H84,FIND(" ",H84)))</f>
        <v>80</v>
      </c>
      <c r="J84" t="str">
        <f>MID(H84,FIND(" ",H84)+1,FIND(".",H84)-FIND(" ",H84)-2)</f>
        <v>TOHOKU UNIVERSIT</v>
      </c>
      <c r="K84" s="3">
        <f>VALUE(SUBSTITUTE(RIGHT(H84,5),".",""))</f>
        <v>32</v>
      </c>
    </row>
    <row r="85" spans="3:11" x14ac:dyDescent="0.4">
      <c r="C85" s="1" t="s">
        <v>82</v>
      </c>
      <c r="D85" t="str">
        <f t="shared" si="1"/>
        <v/>
      </c>
      <c r="E85" t="str">
        <f t="shared" si="1"/>
        <v/>
      </c>
      <c r="H85" t="s">
        <v>118</v>
      </c>
      <c r="I85" s="3">
        <f>VALUE(LEFT(H85,FIND(" ",H85)))</f>
        <v>80</v>
      </c>
      <c r="J85" t="str">
        <f>MID(H85,FIND(" ",H85)+1,FIND(".",H85)-FIND(" ",H85)-2)</f>
        <v>UNIVERSITY OF ARIZONA</v>
      </c>
      <c r="K85" s="3">
        <f>VALUE(SUBSTITUTE(RIGHT(H85,5),".",""))</f>
        <v>32</v>
      </c>
    </row>
    <row r="86" spans="3:11" x14ac:dyDescent="0.4">
      <c r="C86" s="1" t="s">
        <v>83</v>
      </c>
      <c r="D86" t="str">
        <f t="shared" si="1"/>
        <v>54 NANYANG TECHNOLOGICAL UNIVERSITY.............43</v>
      </c>
      <c r="E86" t="str">
        <f t="shared" si="1"/>
        <v>54 NANYANG TECHNOLOGICAL UNIVERSITY.............43</v>
      </c>
      <c r="H86" t="s">
        <v>119</v>
      </c>
      <c r="I86" s="3">
        <f>VALUE(LEFT(H86,FIND(" ",H86)))</f>
        <v>83</v>
      </c>
      <c r="J86" t="str">
        <f>MID(H86,FIND(" ",H86)+1,FIND(".",H86)-FIND(" ",H86)-2)</f>
        <v>CARNEGIE-MELLON UNIVERSIT</v>
      </c>
      <c r="K86" s="3">
        <f>VALUE(SUBSTITUTE(RIGHT(H86,5),".",""))</f>
        <v>31</v>
      </c>
    </row>
    <row r="87" spans="3:11" x14ac:dyDescent="0.4">
      <c r="C87" s="1" t="s">
        <v>84</v>
      </c>
      <c r="D87" t="str">
        <f t="shared" si="1"/>
        <v>54 NATIONAL UNIVERSITY OF SINGAPORE ................43</v>
      </c>
      <c r="E87" t="str">
        <f t="shared" si="1"/>
        <v>54 NATIONAL UNIVERSITY OF SINGAPORE ................43</v>
      </c>
      <c r="H87" t="s">
        <v>120</v>
      </c>
      <c r="I87" s="3">
        <f>VALUE(LEFT(H87,FIND(" ",H87)))</f>
        <v>83</v>
      </c>
      <c r="J87" t="str">
        <f>MID(H87,FIND(" ",H87)+1,FIND(".",H87)-FIND(" ",H87)-2)</f>
        <v>UNIVERSITY OF MISSOURI</v>
      </c>
      <c r="K87" s="3">
        <f>VALUE(SUBSTITUTE(RIGHT(H87,5),".",""))</f>
        <v>31</v>
      </c>
    </row>
    <row r="88" spans="3:11" x14ac:dyDescent="0.4">
      <c r="C88" s="1" t="s">
        <v>85</v>
      </c>
      <c r="D88" t="str">
        <f t="shared" si="1"/>
        <v>54 YALE UNIVERSITY.........................................................43</v>
      </c>
      <c r="E88" t="str">
        <f t="shared" si="1"/>
        <v>54 YALE UNIVERSITY.........................................................43</v>
      </c>
      <c r="H88" t="s">
        <v>178</v>
      </c>
      <c r="I88" s="3">
        <f>VALUE(LEFT(H88,FIND(" ",H88)))</f>
        <v>85</v>
      </c>
      <c r="J88" t="str">
        <f>MID(H88,FIND(" ",H88)+1,FIND(".",H88)-FIND(" ",H88)-2)</f>
        <v>WAKE FOREST UNIVERSITY / WAKE FOREST UNIVERSITY HEALTH SCIENC</v>
      </c>
      <c r="K88" s="3">
        <f>VALUE(SUBSTITUTE(RIGHT(H88,5),".",""))</f>
        <v>30</v>
      </c>
    </row>
    <row r="89" spans="3:11" x14ac:dyDescent="0.4">
      <c r="C89" s="1" t="s">
        <v>86</v>
      </c>
      <c r="D89" t="str">
        <f t="shared" si="1"/>
        <v>59 ECOLE POLYTECHNIQUE, FÉDÉRALE DE LAUSANNE.....................................................................42</v>
      </c>
      <c r="E89" t="str">
        <f t="shared" si="1"/>
        <v>59 ECOLE POLYTECHNIQUE, FÉDÉRALE DE LAUSANNE.....................................................................42</v>
      </c>
      <c r="H89" t="s">
        <v>179</v>
      </c>
      <c r="I89" s="3">
        <f>VALUE(LEFT(H89,FIND(" ",H89)))</f>
        <v>85</v>
      </c>
      <c r="J89" t="str">
        <f>MID(H89,FIND(" ",H89)+1,FIND(".",H89)-FIND(" ",H89)-2)</f>
        <v>TUFTS UNIVERSITY / TUFTS MEDICAL CENTER, INC</v>
      </c>
      <c r="K89" s="3">
        <f>VALUE(SUBSTITUTE(RIGHT(H89,5),".",""))</f>
        <v>30</v>
      </c>
    </row>
    <row r="90" spans="3:11" x14ac:dyDescent="0.4">
      <c r="C90" s="1" t="s">
        <v>87</v>
      </c>
      <c r="D90" t="str">
        <f t="shared" si="1"/>
        <v/>
      </c>
      <c r="E90" t="str">
        <f t="shared" si="1"/>
        <v/>
      </c>
      <c r="H90" t="s">
        <v>180</v>
      </c>
      <c r="I90" s="3">
        <f>VALUE(LEFT(H90,FIND(" ",H90)))</f>
        <v>87</v>
      </c>
      <c r="J90" t="str">
        <f>MID(H90,FIND(" ",H90)+1,FIND(".",H90)-FIND(" ",H90)-2)</f>
        <v>YISSUM RESEARCH DEVELOPMENT COMPANY OF THE HEBREW UNIVERSITY OF COMPANY OF THE HEBREW UNIVERSITY OF JERUSALE</v>
      </c>
      <c r="K90" s="3">
        <f>VALUE(SUBSTITUTE(RIGHT(H90,5),".",""))</f>
        <v>29</v>
      </c>
    </row>
    <row r="91" spans="3:11" x14ac:dyDescent="0.4">
      <c r="C91" s="1" t="s">
        <v>88</v>
      </c>
      <c r="D91" t="str">
        <f t="shared" si="1"/>
        <v>59 MICHIGAN STATE UNIVERSITY.................................42</v>
      </c>
      <c r="E91" t="str">
        <f t="shared" si="1"/>
        <v>59 MICHIGAN STATE UNIVERSITY.................................42</v>
      </c>
      <c r="H91" t="s">
        <v>128</v>
      </c>
      <c r="I91" s="3">
        <f>VALUE(LEFT(H91,FIND(" ",H91)))</f>
        <v>88</v>
      </c>
      <c r="J91" t="str">
        <f>MID(H91,FIND(" ",H91)+1,FIND(".",H91)-FIND(" ",H91)-2)</f>
        <v>BRIGHAM YOUNG UNIVERSIT</v>
      </c>
      <c r="K91" s="3">
        <f>VALUE(SUBSTITUTE(RIGHT(H91,5),".",""))</f>
        <v>28</v>
      </c>
    </row>
    <row r="92" spans="3:11" x14ac:dyDescent="0.4">
      <c r="C92" s="1" t="s">
        <v>89</v>
      </c>
      <c r="D92" t="str">
        <f t="shared" si="1"/>
        <v>61 OHIO STATE INNOVATION FOUNDATION / OHIO STATE UNIVERSITY............................................41</v>
      </c>
      <c r="E92" t="str">
        <f t="shared" si="1"/>
        <v>61 OHIO STATE INNOVATION FOUNDATION / OHIO STATE UNIVERSITY............................................41</v>
      </c>
      <c r="H92" t="s">
        <v>129</v>
      </c>
      <c r="I92" s="3">
        <f>VALUE(LEFT(H92,FIND(" ",H92)))</f>
        <v>88</v>
      </c>
      <c r="J92" t="str">
        <f>MID(H92,FIND(" ",H92)+1,FIND(".",H92)-FIND(" ",H92)-2)</f>
        <v>GEORGETOWN UNIVERSIT</v>
      </c>
      <c r="K92" s="3">
        <f>VALUE(SUBSTITUTE(RIGHT(H92,5),".",""))</f>
        <v>28</v>
      </c>
    </row>
    <row r="93" spans="3:11" x14ac:dyDescent="0.4">
      <c r="C93" s="1" t="s">
        <v>90</v>
      </c>
      <c r="D93" t="str">
        <f t="shared" si="1"/>
        <v/>
      </c>
      <c r="E93" t="str">
        <f t="shared" si="1"/>
        <v/>
      </c>
      <c r="H93" t="s">
        <v>130</v>
      </c>
      <c r="I93" s="3">
        <f>VALUE(LEFT(H93,FIND(" ",H93)))</f>
        <v>88</v>
      </c>
      <c r="J93" t="str">
        <f>MID(H93,FIND(" ",H93)+1,FIND(".",H93)-FIND(" ",H93)-2)</f>
        <v>UNIVERSITY OF SOUTH CAROLIN</v>
      </c>
      <c r="K93" s="3">
        <f>VALUE(SUBSTITUTE(RIGHT(H93,5),".",""))</f>
        <v>28</v>
      </c>
    </row>
    <row r="94" spans="3:11" x14ac:dyDescent="0.4">
      <c r="C94" s="1" t="s">
        <v>91</v>
      </c>
      <c r="D94" t="str">
        <f t="shared" si="1"/>
        <v>62 VANDERBILT UNIVERSITY..........................................40</v>
      </c>
      <c r="E94" t="str">
        <f t="shared" si="1"/>
        <v>62 VANDERBILT UNIVERSITY..........................................40</v>
      </c>
      <c r="H94" t="s">
        <v>131</v>
      </c>
      <c r="I94" s="3">
        <f>VALUE(LEFT(H94,FIND(" ",H94)))</f>
        <v>91</v>
      </c>
      <c r="J94" t="str">
        <f>MID(H94,FIND(" ",H94)+1,FIND(".",H94)-FIND(" ",H94)-2)</f>
        <v>OSAKA UNIVERSITY</v>
      </c>
      <c r="K94" s="3">
        <f>VALUE(SUBSTITUTE(RIGHT(H94,5),".",""))</f>
        <v>27</v>
      </c>
    </row>
    <row r="95" spans="3:11" x14ac:dyDescent="0.4">
      <c r="C95" s="1" t="s">
        <v>92</v>
      </c>
      <c r="D95" t="str">
        <f t="shared" si="1"/>
        <v>62 SUNGKYUNKWAN UNIVERSITY RESEARCH &amp; BUSINESS FOUNDATION............................................40</v>
      </c>
      <c r="E95" t="str">
        <f t="shared" si="1"/>
        <v>62 SUNGKYUNKWAN UNIVERSITY RESEARCH &amp; BUSINESS FOUNDATION............................................40</v>
      </c>
      <c r="H95" t="s">
        <v>181</v>
      </c>
      <c r="I95" s="3">
        <f>VALUE(LEFT(H95,FIND(" ",H95)))</f>
        <v>91</v>
      </c>
      <c r="J95" t="str">
        <f>MID(H95,FIND(" ",H95)+1,FIND(".",H95)-FIND(" ",H95)-2)</f>
        <v>UNIVERSITY OF GEORGIA RESEARCH FOUNDATION, IN</v>
      </c>
      <c r="K95" s="3">
        <f>VALUE(SUBSTITUTE(RIGHT(H95,5),".",""))</f>
        <v>27</v>
      </c>
    </row>
    <row r="96" spans="3:11" x14ac:dyDescent="0.4">
      <c r="C96" s="1" t="s">
        <v>93</v>
      </c>
      <c r="D96" t="str">
        <f t="shared" si="1"/>
        <v/>
      </c>
      <c r="E96" t="str">
        <f t="shared" si="1"/>
        <v/>
      </c>
      <c r="H96" t="s">
        <v>182</v>
      </c>
      <c r="I96" s="3">
        <f>VALUE(LEFT(H96,FIND(" ",H96)))</f>
        <v>91</v>
      </c>
      <c r="J96" t="str">
        <f>MID(H96,FIND(" ",H96)+1,FIND(".",H96)-FIND(" ",H96)-2)</f>
        <v>UNIVERSITY OF HOUSTON SYSTEM / UNIVERSITY OF HOUSTO</v>
      </c>
      <c r="K96" s="3">
        <f>VALUE(SUBSTITUTE(RIGHT(H96,5),".",""))</f>
        <v>27</v>
      </c>
    </row>
    <row r="97" spans="3:11" x14ac:dyDescent="0.4">
      <c r="C97" s="1" t="s">
        <v>94</v>
      </c>
      <c r="D97" t="str">
        <f t="shared" si="1"/>
        <v>64 UNIVERSITY OF ARKANSAS ......................................39</v>
      </c>
      <c r="E97" t="str">
        <f t="shared" si="1"/>
        <v>64 UNIVERSITY OF ARKANSAS ......................................39</v>
      </c>
      <c r="H97" t="s">
        <v>183</v>
      </c>
      <c r="I97" s="3">
        <f>VALUE(LEFT(H97,FIND(" ",H97)))</f>
        <v>94</v>
      </c>
      <c r="J97" t="str">
        <f>MID(H97,FIND(" ",H97)+1,FIND(".",H97)-FIND(" ",H97)-2)</f>
        <v>RESEARCH FOUNDATION, THE CITY UNIVERSITY OF NEW YORK</v>
      </c>
      <c r="K97" s="3">
        <f>VALUE(SUBSTITUTE(RIGHT(H97,5),".",""))</f>
        <v>26</v>
      </c>
    </row>
    <row r="98" spans="3:11" x14ac:dyDescent="0.4">
      <c r="C98" s="1" t="s">
        <v>95</v>
      </c>
      <c r="D98" t="str">
        <f t="shared" si="1"/>
        <v>64 UNIVERSITY OF ROCHESTER .....................................39</v>
      </c>
      <c r="E98" t="str">
        <f t="shared" si="1"/>
        <v>64 UNIVERSITY OF ROCHESTER .....................................39</v>
      </c>
      <c r="H98" t="s">
        <v>138</v>
      </c>
      <c r="I98" s="3">
        <f>VALUE(LEFT(H98,FIND(" ",H98)))</f>
        <v>94</v>
      </c>
      <c r="J98" t="str">
        <f>MID(H98,FIND(" ",H98)+1,FIND(".",H98)-FIND(" ",H98)-2)</f>
        <v>LOUISIANA STATE UNIVERSIT</v>
      </c>
      <c r="K98" s="3">
        <f>VALUE(SUBSTITUTE(RIGHT(H98,5),".",""))</f>
        <v>26</v>
      </c>
    </row>
    <row r="99" spans="3:11" x14ac:dyDescent="0.4">
      <c r="C99" s="1" t="s">
        <v>96</v>
      </c>
      <c r="D99" t="str">
        <f t="shared" si="1"/>
        <v>66 EMORY UNIVERSITY ....................................................38</v>
      </c>
      <c r="E99" t="str">
        <f t="shared" si="1"/>
        <v>66 EMORY UNIVERSITY ....................................................38</v>
      </c>
      <c r="H99" t="s">
        <v>184</v>
      </c>
      <c r="I99" s="3">
        <f>VALUE(LEFT(H99,FIND(" ",H99)))</f>
        <v>94</v>
      </c>
      <c r="J99" t="str">
        <f>MID(H99,FIND(" ",H99)+1,FIND(".",H99)-FIND(" ",H99)-2)</f>
        <v>WASHINGTON STATE UNIVERSITY / WASHINGTON STATE UNIVERSITY WASHINGTON STATE UNIVERSITY RESEARCH FOUNDATIO</v>
      </c>
      <c r="K99" s="3">
        <f>VALUE(SUBSTITUTE(RIGHT(H99,5),".",""))</f>
        <v>26</v>
      </c>
    </row>
    <row r="100" spans="3:11" x14ac:dyDescent="0.4">
      <c r="C100" s="1" t="s">
        <v>97</v>
      </c>
      <c r="D100" t="str">
        <f t="shared" si="1"/>
        <v>66 UNIVERSITY OF ALABAMA / UAB RESEARCH FOUNDATION.................................................................38</v>
      </c>
      <c r="E100" t="str">
        <f t="shared" si="1"/>
        <v>66 UNIVERSITY OF ALABAMA / UAB RESEARCH FOUNDATION.................................................................38</v>
      </c>
      <c r="H100" t="s">
        <v>142</v>
      </c>
      <c r="I100" s="3">
        <f>VALUE(LEFT(H100,FIND(" ",H100)))</f>
        <v>97</v>
      </c>
      <c r="J100" t="str">
        <f>MID(H100,FIND(" ",H100)+1,FIND(".",H100)-FIND(" ",H100)-2)</f>
        <v>CAMBRIDGE ENTERPRISE LIMITED</v>
      </c>
      <c r="K100" s="3">
        <f>VALUE(SUBSTITUTE(RIGHT(H100,5),".",""))</f>
        <v>25</v>
      </c>
    </row>
    <row r="101" spans="3:11" x14ac:dyDescent="0.4">
      <c r="C101" s="1" t="s">
        <v>98</v>
      </c>
      <c r="D101" t="str">
        <f t="shared" si="1"/>
        <v/>
      </c>
      <c r="E101" t="str">
        <f t="shared" si="1"/>
        <v/>
      </c>
      <c r="H101" t="s">
        <v>143</v>
      </c>
      <c r="I101" s="3">
        <f>VALUE(LEFT(H101,FIND(" ",H101)))</f>
        <v>97</v>
      </c>
      <c r="J101" t="str">
        <f>MID(H101,FIND(" ",H101)+1,FIND(".",H101)-FIND(" ",H101)-2)</f>
        <v>DARTMOUTH COLLEG</v>
      </c>
      <c r="K101" s="3">
        <f>VALUE(SUBSTITUTE(RIGHT(H101,5),".",""))</f>
        <v>25</v>
      </c>
    </row>
    <row r="102" spans="3:11" x14ac:dyDescent="0.4">
      <c r="C102" s="1" t="s">
        <v>99</v>
      </c>
      <c r="D102" t="str">
        <f t="shared" si="1"/>
        <v>68 WILLIAM MARSH RICE UNIVERSITY .......................37</v>
      </c>
      <c r="E102" t="str">
        <f t="shared" si="1"/>
        <v>68 WILLIAM MARSH RICE UNIVERSITY .......................37</v>
      </c>
      <c r="H102" t="s">
        <v>185</v>
      </c>
      <c r="I102" s="3">
        <f>VALUE(LEFT(H102,FIND(" ",H102)))</f>
        <v>97</v>
      </c>
      <c r="J102" t="str">
        <f>MID(H102,FIND(" ",H102)+1,FIND(".",H102)-FIND(" ",H102)-2)</f>
        <v>NATIONAL TAIWAN UNIVERSITY OF SCIENCE AND TECHNOLOGY</v>
      </c>
      <c r="K102" s="3">
        <f>VALUE(SUBSTITUTE(RIGHT(H102,5),".",""))</f>
        <v>25</v>
      </c>
    </row>
    <row r="103" spans="3:11" x14ac:dyDescent="0.4">
      <c r="C103" s="1" t="s">
        <v>100</v>
      </c>
      <c r="D103" t="str">
        <f t="shared" si="1"/>
        <v>69 NATIONAL CHENG KUNG UNIVERSITY...................36</v>
      </c>
      <c r="E103" t="str">
        <f t="shared" si="1"/>
        <v>69 NATIONAL CHENG KUNG UNIVERSITY...................36</v>
      </c>
      <c r="H103" t="s">
        <v>146</v>
      </c>
      <c r="I103" s="3">
        <f>VALUE(LEFT(H103,FIND(" ",H103)))</f>
        <v>97</v>
      </c>
      <c r="J103" t="str">
        <f>MID(H103,FIND(" ",H103)+1,FIND(".",H103)-FIND(" ",H103)-2)</f>
        <v>NORTHEASTERN UNIVERSITY</v>
      </c>
      <c r="K103" s="3">
        <f>VALUE(SUBSTITUTE(RIGHT(H103,5),".",""))</f>
        <v>25</v>
      </c>
    </row>
    <row r="104" spans="3:11" x14ac:dyDescent="0.4">
      <c r="C104" s="1" t="s">
        <v>101</v>
      </c>
      <c r="D104" t="str">
        <f t="shared" si="1"/>
        <v>69 THE UNIVERSITY OF TOKYO.......................................36</v>
      </c>
      <c r="E104" t="str">
        <f t="shared" si="1"/>
        <v>69 THE UNIVERSITY OF TOKYO.......................................36</v>
      </c>
      <c r="H104" t="s">
        <v>147</v>
      </c>
      <c r="I104" s="3">
        <f>VALUE(LEFT(H104,FIND(" ",H104)))</f>
        <v>97</v>
      </c>
      <c r="J104" t="str">
        <f>MID(H104,FIND(" ",H104)+1,FIND(".",H104)-FIND(" ",H104)-2)</f>
        <v>UMM AL-QURA UNIVERSIT</v>
      </c>
      <c r="K104" s="3">
        <f>VALUE(SUBSTITUTE(RIGHT(H104,5),".",""))</f>
        <v>25</v>
      </c>
    </row>
    <row r="105" spans="3:11" x14ac:dyDescent="0.4">
      <c r="C105" s="1" t="s">
        <v>102</v>
      </c>
      <c r="D105" t="str">
        <f t="shared" si="1"/>
        <v>69 UNIVERSITY OF KENTUCKY RESEARCH FOUNDATION / UNIVERSITY OF KENTUCKY...........36</v>
      </c>
      <c r="E105" t="str">
        <f t="shared" si="1"/>
        <v>69 UNIVERSITY OF KENTUCKY RESEARCH FOUNDATION / UNIVERSITY OF KENTUCKY...........36</v>
      </c>
    </row>
    <row r="106" spans="3:11" x14ac:dyDescent="0.4">
      <c r="C106" s="1" t="s">
        <v>103</v>
      </c>
      <c r="D106" t="str">
        <f t="shared" si="1"/>
        <v/>
      </c>
      <c r="E106" t="str">
        <f t="shared" si="1"/>
        <v/>
      </c>
    </row>
    <row r="107" spans="3:11" x14ac:dyDescent="0.4">
      <c r="C107" s="1" t="s">
        <v>104</v>
      </c>
      <c r="D107" t="str">
        <f t="shared" si="1"/>
        <v>72 DREXEL UNIVERSITY ...................................................35</v>
      </c>
      <c r="E107" t="str">
        <f t="shared" si="1"/>
        <v>72 DREXEL UNIVERSITY ...................................................35</v>
      </c>
    </row>
    <row r="108" spans="3:11" x14ac:dyDescent="0.4">
      <c r="C108" s="1" t="s">
        <v>105</v>
      </c>
      <c r="D108" t="str">
        <f t="shared" si="1"/>
        <v>72 INDUSTRY-UNIVERSITY COOPERATION FOUNDATION HANYANG UNIVERSITY....................35</v>
      </c>
      <c r="E108" t="str">
        <f t="shared" si="1"/>
        <v>72 INDUSTRY-UNIVERSITY COOPERATION FOUNDATION HANYANG UNIVERSITY....................35</v>
      </c>
    </row>
    <row r="109" spans="3:11" x14ac:dyDescent="0.4">
      <c r="C109" s="1" t="s">
        <v>106</v>
      </c>
      <c r="D109" t="str">
        <f t="shared" si="1"/>
        <v/>
      </c>
      <c r="E109" t="str">
        <f t="shared" si="1"/>
        <v/>
      </c>
    </row>
    <row r="110" spans="3:11" x14ac:dyDescent="0.4">
      <c r="C110" s="1" t="s">
        <v>107</v>
      </c>
      <c r="D110" t="str">
        <f t="shared" si="1"/>
        <v>72 KYOTO UNIVERSITY .....................................................35</v>
      </c>
      <c r="E110" t="str">
        <f t="shared" si="1"/>
        <v>72 KYOTO UNIVERSITY .....................................................35</v>
      </c>
    </row>
    <row r="111" spans="3:11" x14ac:dyDescent="0.4">
      <c r="C111" s="1" t="s">
        <v>108</v>
      </c>
      <c r="D111" t="str">
        <f t="shared" si="1"/>
        <v>72 TEXAS A AND M UNIVERSITY...................................35</v>
      </c>
      <c r="E111" t="str">
        <f t="shared" si="1"/>
        <v>72 TEXAS A AND M UNIVERSITY...................................35</v>
      </c>
    </row>
    <row r="112" spans="3:11" x14ac:dyDescent="0.4">
      <c r="C112" s="1" t="s">
        <v>109</v>
      </c>
      <c r="D112" t="str">
        <f t="shared" si="1"/>
        <v>76 PEKING UNIVERSITY ...................................................33</v>
      </c>
      <c r="E112" t="str">
        <f t="shared" si="1"/>
        <v>76 PEKING UNIVERSITY ...................................................33</v>
      </c>
    </row>
    <row r="113" spans="3:5" x14ac:dyDescent="0.4">
      <c r="C113" s="1" t="s">
        <v>110</v>
      </c>
      <c r="D113" t="str">
        <f t="shared" si="1"/>
        <v>76 THE HONG KONG UNIVERSITY OF SCIENCE &amp; TECHNOLOGY ................................................................33</v>
      </c>
      <c r="E113" t="str">
        <f t="shared" si="1"/>
        <v>76 THE HONG KONG UNIVERSITY OF SCIENCE &amp; TECHNOLOGY ................................................................33</v>
      </c>
    </row>
    <row r="114" spans="3:5" x14ac:dyDescent="0.4">
      <c r="C114" s="1" t="s">
        <v>111</v>
      </c>
      <c r="D114" t="str">
        <f t="shared" si="1"/>
        <v/>
      </c>
      <c r="E114" t="str">
        <f t="shared" si="1"/>
        <v/>
      </c>
    </row>
    <row r="115" spans="3:5" x14ac:dyDescent="0.4">
      <c r="C115" s="1" t="s">
        <v>112</v>
      </c>
      <c r="D115" t="str">
        <f t="shared" si="1"/>
        <v>76 UNIVERSITY OF VIRGINIA ALUMNI PATENTS FOUNDATION.................................................................33</v>
      </c>
      <c r="E115" t="str">
        <f t="shared" si="1"/>
        <v>76 UNIVERSITY OF VIRGINIA ALUMNI PATENTS FOUNDATION.................................................................33</v>
      </c>
    </row>
    <row r="116" spans="3:5" x14ac:dyDescent="0.4">
      <c r="C116" s="1" t="s">
        <v>113</v>
      </c>
      <c r="D116" t="str">
        <f t="shared" si="1"/>
        <v/>
      </c>
      <c r="E116" t="str">
        <f t="shared" si="1"/>
        <v/>
      </c>
    </row>
    <row r="117" spans="3:5" x14ac:dyDescent="0.4">
      <c r="C117" s="1" t="s">
        <v>114</v>
      </c>
      <c r="D117" t="str">
        <f t="shared" si="1"/>
        <v>76 PENN STATE RESEARCH FOUNDATION, INC./ PENNSYLVANIA STATE UNIVERSITY.......................33</v>
      </c>
      <c r="E117" t="str">
        <f t="shared" si="1"/>
        <v>76 PENN STATE RESEARCH FOUNDATION, INC./ PENNSYLVANIA STATE UNIVERSITY.......................33</v>
      </c>
    </row>
    <row r="118" spans="3:5" x14ac:dyDescent="0.4">
      <c r="C118" s="1" t="s">
        <v>115</v>
      </c>
      <c r="D118" t="str">
        <f t="shared" si="1"/>
        <v/>
      </c>
      <c r="E118" t="str">
        <f t="shared" si="1"/>
        <v/>
      </c>
    </row>
    <row r="119" spans="3:5" x14ac:dyDescent="0.4">
      <c r="C119" s="1" t="s">
        <v>116</v>
      </c>
      <c r="D119" t="str">
        <f t="shared" si="1"/>
        <v>80 NORTH CAROLINA STATE UNIVERSITY...................32</v>
      </c>
      <c r="E119" t="str">
        <f t="shared" si="1"/>
        <v>80 NORTH CAROLINA STATE UNIVERSITY...................32</v>
      </c>
    </row>
    <row r="120" spans="3:5" x14ac:dyDescent="0.4">
      <c r="C120" s="1" t="s">
        <v>117</v>
      </c>
      <c r="D120" t="str">
        <f t="shared" si="1"/>
        <v>80 TOHOKU UNIVERSITY..................................................32</v>
      </c>
      <c r="E120" t="str">
        <f t="shared" si="1"/>
        <v>80 TOHOKU UNIVERSITY..................................................32</v>
      </c>
    </row>
    <row r="121" spans="3:5" x14ac:dyDescent="0.4">
      <c r="C121" s="1" t="s">
        <v>118</v>
      </c>
      <c r="D121" t="str">
        <f t="shared" si="1"/>
        <v>80 UNIVERSITY OF ARIZONA ..........................................32</v>
      </c>
      <c r="E121" t="str">
        <f t="shared" si="1"/>
        <v>80 UNIVERSITY OF ARIZONA ..........................................32</v>
      </c>
    </row>
    <row r="122" spans="3:5" x14ac:dyDescent="0.4">
      <c r="C122" s="1" t="s">
        <v>119</v>
      </c>
      <c r="D122" t="str">
        <f t="shared" si="1"/>
        <v>83 CARNEGIE-MELLON UNIVERSITY.............................31</v>
      </c>
      <c r="E122" t="str">
        <f t="shared" si="1"/>
        <v>83 CARNEGIE-MELLON UNIVERSITY.............................31</v>
      </c>
    </row>
    <row r="123" spans="3:5" x14ac:dyDescent="0.4">
      <c r="C123" s="1" t="s">
        <v>120</v>
      </c>
      <c r="D123" t="str">
        <f t="shared" si="1"/>
        <v>83 UNIVERSITY OF MISSOURI ........................................31</v>
      </c>
      <c r="E123" t="str">
        <f t="shared" si="1"/>
        <v>83 UNIVERSITY OF MISSOURI ........................................31</v>
      </c>
    </row>
    <row r="124" spans="3:5" x14ac:dyDescent="0.4">
      <c r="C124" s="1" t="s">
        <v>121</v>
      </c>
      <c r="D124" t="str">
        <f t="shared" si="1"/>
        <v>85 WAKE FOREST UNIVERSITY / WAKE FOREST UNIVERSITY HEALTH SCIENCE..................................30</v>
      </c>
      <c r="E124" t="str">
        <f t="shared" si="1"/>
        <v>85 WAKE FOREST UNIVERSITY / WAKE FOREST UNIVERSITY HEALTH SCIENCE..................................30</v>
      </c>
    </row>
    <row r="125" spans="3:5" x14ac:dyDescent="0.4">
      <c r="C125" s="1" t="s">
        <v>122</v>
      </c>
      <c r="D125" t="str">
        <f t="shared" si="1"/>
        <v/>
      </c>
      <c r="E125" t="str">
        <f t="shared" si="1"/>
        <v/>
      </c>
    </row>
    <row r="126" spans="3:5" x14ac:dyDescent="0.4">
      <c r="C126" s="1" t="s">
        <v>123</v>
      </c>
      <c r="D126" t="str">
        <f t="shared" si="1"/>
        <v>85 TUFTS UNIVERSITY / TUFTS MEDICAL CENTER, INC ...................................................................................30</v>
      </c>
      <c r="E126" t="str">
        <f t="shared" si="1"/>
        <v>85 TUFTS UNIVERSITY / TUFTS MEDICAL CENTER, INC ...................................................................................30</v>
      </c>
    </row>
    <row r="127" spans="3:5" x14ac:dyDescent="0.4">
      <c r="C127" s="1" t="s">
        <v>124</v>
      </c>
      <c r="D127" t="str">
        <f t="shared" si="1"/>
        <v/>
      </c>
      <c r="E127" t="str">
        <f t="shared" si="1"/>
        <v/>
      </c>
    </row>
    <row r="128" spans="3:5" x14ac:dyDescent="0.4">
      <c r="C128" s="1" t="s">
        <v>125</v>
      </c>
      <c r="D128" t="str">
        <f t="shared" si="1"/>
        <v>87 YISSUM RESEARCH DEVELOPMENT COMPANY OF THE HEBREW UNIVERSITY OF</v>
      </c>
      <c r="E128" t="str">
        <f t="shared" si="1"/>
        <v>87 YISSUM RESEARCH DEVELOPMENT COMPANY OF THE HEBREW UNIVERSITY OF COMPANY OF THE HEBREW UNIVERSITY OF JERUSALEM...................................................................29</v>
      </c>
    </row>
    <row r="129" spans="3:5" x14ac:dyDescent="0.4">
      <c r="C129" s="1" t="s">
        <v>126</v>
      </c>
      <c r="D129" t="str">
        <f t="shared" si="1"/>
        <v xml:space="preserve"> COMPANY OF THE HEBREW UNIVERSITY OF JERUSALEM...................................................................29</v>
      </c>
      <c r="E129" t="str">
        <f t="shared" si="1"/>
        <v/>
      </c>
    </row>
    <row r="130" spans="3:5" x14ac:dyDescent="0.4">
      <c r="C130" s="1" t="s">
        <v>127</v>
      </c>
      <c r="D130" t="str">
        <f t="shared" si="1"/>
        <v/>
      </c>
      <c r="E130" t="str">
        <f t="shared" si="1"/>
        <v/>
      </c>
    </row>
    <row r="131" spans="3:5" x14ac:dyDescent="0.4">
      <c r="C131" s="1" t="s">
        <v>128</v>
      </c>
      <c r="D131" t="str">
        <f t="shared" si="1"/>
        <v>88 BRIGHAM YOUNG UNIVERSITY................................28</v>
      </c>
      <c r="E131" t="str">
        <f t="shared" si="1"/>
        <v>88 BRIGHAM YOUNG UNIVERSITY................................28</v>
      </c>
    </row>
    <row r="132" spans="3:5" x14ac:dyDescent="0.4">
      <c r="C132" s="1" t="s">
        <v>129</v>
      </c>
      <c r="D132" t="str">
        <f t="shared" si="1"/>
        <v>88 GEORGETOWN UNIVERSITY......................................28</v>
      </c>
      <c r="E132" t="str">
        <f t="shared" si="1"/>
        <v>88 GEORGETOWN UNIVERSITY......................................28</v>
      </c>
    </row>
    <row r="133" spans="3:5" x14ac:dyDescent="0.4">
      <c r="C133" s="1" t="s">
        <v>130</v>
      </c>
      <c r="D133" t="str">
        <f t="shared" ref="D133:E150" si="2">IF(LEFT(C134,1)=" ",CONCATENATE(C133,C134),IF(LEFT(C133,1)=" ","",C133))</f>
        <v>88 UNIVERSITY OF SOUTH CAROLINA..........................28</v>
      </c>
      <c r="E133" t="str">
        <f t="shared" si="2"/>
        <v>88 UNIVERSITY OF SOUTH CAROLINA..........................28</v>
      </c>
    </row>
    <row r="134" spans="3:5" x14ac:dyDescent="0.4">
      <c r="C134" s="1" t="s">
        <v>131</v>
      </c>
      <c r="D134" t="str">
        <f t="shared" si="2"/>
        <v>91 OSAKA UNIVERSITY ....................................................27</v>
      </c>
      <c r="E134" t="str">
        <f t="shared" si="2"/>
        <v>91 OSAKA UNIVERSITY ....................................................27</v>
      </c>
    </row>
    <row r="135" spans="3:5" x14ac:dyDescent="0.4">
      <c r="C135" s="1" t="s">
        <v>132</v>
      </c>
      <c r="D135" t="str">
        <f t="shared" si="2"/>
        <v>91 UNIVERSITY OF GEORGIA RESEARCH FOUNDATION, INC........................................................27</v>
      </c>
      <c r="E135" t="str">
        <f t="shared" si="2"/>
        <v>91 UNIVERSITY OF GEORGIA RESEARCH FOUNDATION, INC........................................................27</v>
      </c>
    </row>
    <row r="136" spans="3:5" x14ac:dyDescent="0.4">
      <c r="C136" s="1" t="s">
        <v>133</v>
      </c>
      <c r="D136" t="str">
        <f t="shared" si="2"/>
        <v/>
      </c>
      <c r="E136" t="str">
        <f t="shared" si="2"/>
        <v/>
      </c>
    </row>
    <row r="137" spans="3:5" x14ac:dyDescent="0.4">
      <c r="C137" s="1" t="s">
        <v>134</v>
      </c>
      <c r="D137" t="str">
        <f t="shared" si="2"/>
        <v>91 UNIVERSITY OF HOUSTON SYSTEM / UNIVERSITY OF HOUSTON.........................................27</v>
      </c>
      <c r="E137" t="str">
        <f t="shared" si="2"/>
        <v>91 UNIVERSITY OF HOUSTON SYSTEM / UNIVERSITY OF HOUSTON.........................................27</v>
      </c>
    </row>
    <row r="138" spans="3:5" x14ac:dyDescent="0.4">
      <c r="C138" s="1" t="s">
        <v>135</v>
      </c>
      <c r="D138" t="str">
        <f t="shared" si="2"/>
        <v/>
      </c>
      <c r="E138" t="str">
        <f t="shared" si="2"/>
        <v/>
      </c>
    </row>
    <row r="139" spans="3:5" x14ac:dyDescent="0.4">
      <c r="C139" s="1" t="s">
        <v>136</v>
      </c>
      <c r="D139" t="str">
        <f t="shared" si="2"/>
        <v>94 RESEARCH FOUNDATION, THE CITY UNIVERSITY OF NEW YORK .......................................26</v>
      </c>
      <c r="E139" t="str">
        <f t="shared" si="2"/>
        <v>94 RESEARCH FOUNDATION, THE CITY UNIVERSITY OF NEW YORK .......................................26</v>
      </c>
    </row>
    <row r="140" spans="3:5" x14ac:dyDescent="0.4">
      <c r="C140" s="1" t="s">
        <v>137</v>
      </c>
      <c r="D140" t="str">
        <f t="shared" si="2"/>
        <v/>
      </c>
      <c r="E140" t="str">
        <f t="shared" si="2"/>
        <v/>
      </c>
    </row>
    <row r="141" spans="3:5" x14ac:dyDescent="0.4">
      <c r="C141" s="1" t="s">
        <v>138</v>
      </c>
      <c r="D141" t="str">
        <f t="shared" si="2"/>
        <v>94 LOUISIANA STATE UNIVERSITY................................26</v>
      </c>
      <c r="E141" t="str">
        <f t="shared" si="2"/>
        <v>94 LOUISIANA STATE UNIVERSITY................................26</v>
      </c>
    </row>
    <row r="142" spans="3:5" x14ac:dyDescent="0.4">
      <c r="C142" s="1" t="s">
        <v>139</v>
      </c>
      <c r="D142" t="str">
        <f t="shared" si="2"/>
        <v>94 WASHINGTON STATE UNIVERSITY / WASHINGTON STATE UNIVERSITY</v>
      </c>
      <c r="E142" t="str">
        <f t="shared" si="2"/>
        <v>94 WASHINGTON STATE UNIVERSITY / WASHINGTON STATE UNIVERSITY WASHINGTON STATE UNIVERSITY RESEARCH FOUNDATION...........................................26</v>
      </c>
    </row>
    <row r="143" spans="3:5" x14ac:dyDescent="0.4">
      <c r="C143" s="1" t="s">
        <v>140</v>
      </c>
      <c r="D143" t="str">
        <f t="shared" si="2"/>
        <v xml:space="preserve"> WASHINGTON STATE UNIVERSITY RESEARCH FOUNDATION...........................................26</v>
      </c>
      <c r="E143" t="str">
        <f t="shared" si="2"/>
        <v/>
      </c>
    </row>
    <row r="144" spans="3:5" x14ac:dyDescent="0.4">
      <c r="C144" s="1" t="s">
        <v>141</v>
      </c>
      <c r="D144" t="str">
        <f t="shared" si="2"/>
        <v/>
      </c>
      <c r="E144" t="str">
        <f t="shared" si="2"/>
        <v/>
      </c>
    </row>
    <row r="145" spans="3:5" x14ac:dyDescent="0.4">
      <c r="C145" s="1" t="s">
        <v>142</v>
      </c>
      <c r="D145" t="str">
        <f t="shared" si="2"/>
        <v>97 CAMBRIDGE ENTERPRISE LIMITED ........................25</v>
      </c>
      <c r="E145" t="str">
        <f t="shared" si="2"/>
        <v>97 CAMBRIDGE ENTERPRISE LIMITED ........................25</v>
      </c>
    </row>
    <row r="146" spans="3:5" x14ac:dyDescent="0.4">
      <c r="C146" s="1" t="s">
        <v>143</v>
      </c>
      <c r="D146" t="str">
        <f t="shared" si="2"/>
        <v>97 DARTMOUTH COLLEGE...............................................25</v>
      </c>
      <c r="E146" t="str">
        <f t="shared" si="2"/>
        <v>97 DARTMOUTH COLLEGE...............................................25</v>
      </c>
    </row>
    <row r="147" spans="3:5" x14ac:dyDescent="0.4">
      <c r="C147" s="1" t="s">
        <v>144</v>
      </c>
      <c r="D147" t="str">
        <f t="shared" si="2"/>
        <v>97 NATIONAL TAIWAN UNIVERSITY OF SCIENCE AND TECHNOLOGY ......................................................25</v>
      </c>
      <c r="E147" t="str">
        <f t="shared" si="2"/>
        <v>97 NATIONAL TAIWAN UNIVERSITY OF SCIENCE AND TECHNOLOGY ......................................................25</v>
      </c>
    </row>
    <row r="148" spans="3:5" x14ac:dyDescent="0.4">
      <c r="C148" s="1" t="s">
        <v>145</v>
      </c>
      <c r="D148" t="str">
        <f t="shared" si="2"/>
        <v/>
      </c>
      <c r="E148" t="str">
        <f t="shared" si="2"/>
        <v/>
      </c>
    </row>
    <row r="149" spans="3:5" x14ac:dyDescent="0.4">
      <c r="C149" s="1" t="s">
        <v>146</v>
      </c>
      <c r="D149" t="str">
        <f t="shared" si="2"/>
        <v>97 NORTHEASTERN UNIVERSITY ..................................25</v>
      </c>
      <c r="E149" t="str">
        <f t="shared" si="2"/>
        <v>97 NORTHEASTERN UNIVERSITY ..................................25</v>
      </c>
    </row>
    <row r="150" spans="3:5" x14ac:dyDescent="0.4">
      <c r="C150" s="1" t="s">
        <v>147</v>
      </c>
      <c r="D150" t="str">
        <f t="shared" si="2"/>
        <v>97 UMM AL-QURA UNIVERSITY.....................................25</v>
      </c>
      <c r="E150" t="str">
        <f t="shared" si="2"/>
        <v>97 UMM AL-QURA UNIVERSITY.....................................25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6"/>
  <sheetViews>
    <sheetView tabSelected="1" topLeftCell="C43" zoomScaleNormal="100" workbookViewId="0">
      <selection activeCell="G61" sqref="G61"/>
    </sheetView>
  </sheetViews>
  <sheetFormatPr defaultRowHeight="18.75" x14ac:dyDescent="0.4"/>
  <cols>
    <col min="1" max="1" width="9" style="4"/>
    <col min="2" max="2" width="76.75" customWidth="1"/>
    <col min="3" max="3" width="15.125" style="13" bestFit="1" customWidth="1"/>
    <col min="4" max="4" width="9" style="4"/>
    <col min="7" max="7" width="15.125" bestFit="1" customWidth="1"/>
    <col min="11" max="11" width="15.125" bestFit="1" customWidth="1"/>
  </cols>
  <sheetData>
    <row r="1" spans="1:13" ht="90" customHeight="1" x14ac:dyDescent="0.4">
      <c r="A1" s="15" t="s">
        <v>309</v>
      </c>
      <c r="B1" s="14"/>
      <c r="C1" s="14"/>
      <c r="D1" s="14"/>
    </row>
    <row r="2" spans="1:13" s="17" customFormat="1" ht="37.5" x14ac:dyDescent="0.4">
      <c r="A2" s="22" t="s">
        <v>313</v>
      </c>
      <c r="B2" s="23" t="s">
        <v>314</v>
      </c>
      <c r="C2" s="23" t="s">
        <v>315</v>
      </c>
      <c r="D2" s="22" t="s">
        <v>316</v>
      </c>
      <c r="G2" s="24" t="s">
        <v>320</v>
      </c>
      <c r="H2" s="24" t="s">
        <v>318</v>
      </c>
      <c r="I2" s="25" t="s">
        <v>319</v>
      </c>
      <c r="K2" s="24" t="s">
        <v>320</v>
      </c>
      <c r="L2" s="24" t="s">
        <v>318</v>
      </c>
      <c r="M2" s="25" t="s">
        <v>319</v>
      </c>
    </row>
    <row r="3" spans="1:13" x14ac:dyDescent="0.4">
      <c r="A3" s="4">
        <v>1</v>
      </c>
      <c r="B3" t="s">
        <v>186</v>
      </c>
      <c r="C3" s="13" t="s">
        <v>260</v>
      </c>
      <c r="D3" s="4">
        <v>505</v>
      </c>
      <c r="G3" t="s">
        <v>259</v>
      </c>
      <c r="H3">
        <v>71</v>
      </c>
      <c r="I3">
        <v>5183</v>
      </c>
      <c r="K3" t="s">
        <v>259</v>
      </c>
      <c r="L3">
        <v>71</v>
      </c>
      <c r="M3">
        <v>5183</v>
      </c>
    </row>
    <row r="4" spans="1:13" x14ac:dyDescent="0.4">
      <c r="A4" s="4">
        <v>2</v>
      </c>
      <c r="B4" t="s">
        <v>187</v>
      </c>
      <c r="C4" s="13" t="s">
        <v>260</v>
      </c>
      <c r="D4" s="4">
        <v>278</v>
      </c>
      <c r="G4" t="s">
        <v>265</v>
      </c>
      <c r="H4">
        <v>9</v>
      </c>
      <c r="I4">
        <v>503</v>
      </c>
      <c r="K4" t="s">
        <v>262</v>
      </c>
      <c r="L4">
        <v>9</v>
      </c>
      <c r="M4">
        <v>549</v>
      </c>
    </row>
    <row r="5" spans="1:13" x14ac:dyDescent="0.4">
      <c r="A5" s="4">
        <v>3</v>
      </c>
      <c r="B5" t="s">
        <v>188</v>
      </c>
      <c r="C5" s="13" t="s">
        <v>260</v>
      </c>
      <c r="D5" s="4">
        <v>244</v>
      </c>
      <c r="G5" t="s">
        <v>299</v>
      </c>
      <c r="H5">
        <v>4</v>
      </c>
      <c r="I5">
        <v>130</v>
      </c>
      <c r="K5" t="s">
        <v>265</v>
      </c>
      <c r="L5">
        <v>9</v>
      </c>
      <c r="M5">
        <v>503</v>
      </c>
    </row>
    <row r="6" spans="1:13" x14ac:dyDescent="0.4">
      <c r="A6" s="4">
        <v>4</v>
      </c>
      <c r="B6" t="s">
        <v>189</v>
      </c>
      <c r="C6" s="13" t="s">
        <v>260</v>
      </c>
      <c r="D6" s="4">
        <v>201</v>
      </c>
      <c r="G6" t="s">
        <v>281</v>
      </c>
      <c r="H6">
        <v>3</v>
      </c>
      <c r="I6">
        <v>127</v>
      </c>
      <c r="K6" t="s">
        <v>299</v>
      </c>
      <c r="L6">
        <v>4</v>
      </c>
      <c r="M6">
        <v>130</v>
      </c>
    </row>
    <row r="7" spans="1:13" x14ac:dyDescent="0.4">
      <c r="A7" s="7">
        <v>5</v>
      </c>
      <c r="B7" s="8" t="s">
        <v>261</v>
      </c>
      <c r="C7" s="18" t="s">
        <v>263</v>
      </c>
      <c r="D7" s="7">
        <v>181</v>
      </c>
      <c r="G7" t="s">
        <v>287</v>
      </c>
      <c r="H7">
        <v>3</v>
      </c>
      <c r="I7">
        <v>112</v>
      </c>
      <c r="K7" t="s">
        <v>281</v>
      </c>
      <c r="L7">
        <v>3</v>
      </c>
      <c r="M7">
        <v>127</v>
      </c>
    </row>
    <row r="8" spans="1:13" x14ac:dyDescent="0.4">
      <c r="A8" s="4">
        <v>6</v>
      </c>
      <c r="B8" t="s">
        <v>190</v>
      </c>
      <c r="C8" s="13" t="s">
        <v>260</v>
      </c>
      <c r="D8" s="4">
        <v>168</v>
      </c>
      <c r="G8" t="s">
        <v>274</v>
      </c>
      <c r="H8">
        <v>3</v>
      </c>
      <c r="I8">
        <v>143</v>
      </c>
      <c r="K8" t="s">
        <v>268</v>
      </c>
      <c r="L8">
        <v>2</v>
      </c>
      <c r="M8">
        <v>148</v>
      </c>
    </row>
    <row r="9" spans="1:13" x14ac:dyDescent="0.4">
      <c r="A9" s="4">
        <v>7</v>
      </c>
      <c r="B9" t="s">
        <v>191</v>
      </c>
      <c r="C9" s="13" t="s">
        <v>260</v>
      </c>
      <c r="D9" s="4">
        <v>167</v>
      </c>
      <c r="G9" t="s">
        <v>262</v>
      </c>
      <c r="H9">
        <v>3</v>
      </c>
      <c r="I9">
        <v>294</v>
      </c>
      <c r="K9" t="s">
        <v>291</v>
      </c>
      <c r="L9">
        <v>2</v>
      </c>
      <c r="M9">
        <v>86</v>
      </c>
    </row>
    <row r="10" spans="1:13" x14ac:dyDescent="0.4">
      <c r="A10" s="4">
        <v>8</v>
      </c>
      <c r="B10" t="s">
        <v>192</v>
      </c>
      <c r="C10" s="13" t="s">
        <v>260</v>
      </c>
      <c r="D10" s="4">
        <v>162</v>
      </c>
      <c r="G10" t="s">
        <v>268</v>
      </c>
      <c r="H10">
        <v>2</v>
      </c>
      <c r="I10">
        <v>148</v>
      </c>
      <c r="K10" t="s">
        <v>294</v>
      </c>
      <c r="L10">
        <v>1</v>
      </c>
      <c r="M10">
        <v>42</v>
      </c>
    </row>
    <row r="11" spans="1:13" x14ac:dyDescent="0.4">
      <c r="A11" s="4">
        <v>9</v>
      </c>
      <c r="B11" t="s">
        <v>193</v>
      </c>
      <c r="C11" s="13" t="s">
        <v>260</v>
      </c>
      <c r="D11" s="4">
        <v>142</v>
      </c>
      <c r="G11" t="s">
        <v>291</v>
      </c>
      <c r="H11">
        <v>2</v>
      </c>
      <c r="I11">
        <v>86</v>
      </c>
      <c r="K11" s="26" t="s">
        <v>317</v>
      </c>
      <c r="L11" s="26">
        <v>101</v>
      </c>
      <c r="M11" s="26">
        <v>6768</v>
      </c>
    </row>
    <row r="12" spans="1:13" x14ac:dyDescent="0.4">
      <c r="A12" s="4">
        <v>10</v>
      </c>
      <c r="B12" t="s">
        <v>194</v>
      </c>
      <c r="C12" s="13" t="s">
        <v>260</v>
      </c>
      <c r="D12" s="4">
        <v>118</v>
      </c>
      <c r="G12" t="s">
        <v>294</v>
      </c>
      <c r="H12">
        <v>1</v>
      </c>
      <c r="I12">
        <v>42</v>
      </c>
    </row>
    <row r="13" spans="1:13" x14ac:dyDescent="0.4">
      <c r="A13" s="4">
        <v>11</v>
      </c>
      <c r="B13" t="s">
        <v>195</v>
      </c>
      <c r="C13" s="13" t="s">
        <v>260</v>
      </c>
      <c r="D13" s="4">
        <v>114</v>
      </c>
      <c r="G13" s="26" t="s">
        <v>317</v>
      </c>
      <c r="H13" s="26">
        <v>101</v>
      </c>
      <c r="I13" s="26">
        <v>6768</v>
      </c>
    </row>
    <row r="14" spans="1:13" x14ac:dyDescent="0.4">
      <c r="A14" s="4">
        <v>12</v>
      </c>
      <c r="B14" t="s">
        <v>196</v>
      </c>
      <c r="C14" s="13" t="s">
        <v>260</v>
      </c>
      <c r="D14" s="4">
        <v>105</v>
      </c>
    </row>
    <row r="15" spans="1:13" x14ac:dyDescent="0.4">
      <c r="A15" s="4">
        <v>12</v>
      </c>
      <c r="B15" t="s">
        <v>197</v>
      </c>
      <c r="C15" s="13" t="s">
        <v>260</v>
      </c>
      <c r="D15" s="4">
        <v>105</v>
      </c>
    </row>
    <row r="16" spans="1:13" x14ac:dyDescent="0.4">
      <c r="A16" s="4">
        <v>14</v>
      </c>
      <c r="B16" t="s">
        <v>198</v>
      </c>
      <c r="C16" s="13" t="s">
        <v>260</v>
      </c>
      <c r="D16" s="4">
        <v>104</v>
      </c>
    </row>
    <row r="17" spans="1:4" x14ac:dyDescent="0.4">
      <c r="A17" s="7">
        <v>15</v>
      </c>
      <c r="B17" s="8" t="s">
        <v>264</v>
      </c>
      <c r="C17" s="18" t="s">
        <v>266</v>
      </c>
      <c r="D17" s="7">
        <v>100</v>
      </c>
    </row>
    <row r="18" spans="1:4" x14ac:dyDescent="0.4">
      <c r="A18" s="4">
        <v>16</v>
      </c>
      <c r="B18" t="s">
        <v>199</v>
      </c>
      <c r="C18" s="13" t="s">
        <v>260</v>
      </c>
      <c r="D18" s="4">
        <v>93</v>
      </c>
    </row>
    <row r="19" spans="1:4" x14ac:dyDescent="0.4">
      <c r="A19" s="4">
        <v>17</v>
      </c>
      <c r="B19" t="s">
        <v>200</v>
      </c>
      <c r="C19" s="13" t="s">
        <v>260</v>
      </c>
      <c r="D19" s="4">
        <v>92</v>
      </c>
    </row>
    <row r="20" spans="1:4" x14ac:dyDescent="0.4">
      <c r="A20" s="4">
        <v>18</v>
      </c>
      <c r="B20" t="s">
        <v>201</v>
      </c>
      <c r="C20" s="13" t="s">
        <v>260</v>
      </c>
      <c r="D20" s="4">
        <v>91</v>
      </c>
    </row>
    <row r="21" spans="1:4" x14ac:dyDescent="0.4">
      <c r="A21" s="4">
        <v>18</v>
      </c>
      <c r="B21" t="s">
        <v>202</v>
      </c>
      <c r="C21" s="13" t="s">
        <v>260</v>
      </c>
      <c r="D21" s="4">
        <v>91</v>
      </c>
    </row>
    <row r="22" spans="1:4" x14ac:dyDescent="0.4">
      <c r="A22" s="9">
        <v>20</v>
      </c>
      <c r="B22" s="10" t="s">
        <v>267</v>
      </c>
      <c r="C22" s="19" t="s">
        <v>269</v>
      </c>
      <c r="D22" s="9">
        <v>90</v>
      </c>
    </row>
    <row r="23" spans="1:4" x14ac:dyDescent="0.4">
      <c r="A23" s="4">
        <v>21</v>
      </c>
      <c r="B23" t="s">
        <v>203</v>
      </c>
      <c r="C23" s="13" t="s">
        <v>260</v>
      </c>
      <c r="D23" s="4">
        <v>84</v>
      </c>
    </row>
    <row r="24" spans="1:4" x14ac:dyDescent="0.4">
      <c r="A24" s="4">
        <v>22</v>
      </c>
      <c r="B24" t="s">
        <v>204</v>
      </c>
      <c r="C24" s="13" t="s">
        <v>260</v>
      </c>
      <c r="D24" s="4">
        <v>83</v>
      </c>
    </row>
    <row r="25" spans="1:4" x14ac:dyDescent="0.4">
      <c r="A25" s="4">
        <v>23</v>
      </c>
      <c r="B25" t="s">
        <v>205</v>
      </c>
      <c r="C25" s="13" t="s">
        <v>260</v>
      </c>
      <c r="D25" s="4">
        <v>81</v>
      </c>
    </row>
    <row r="26" spans="1:4" x14ac:dyDescent="0.4">
      <c r="A26" s="4">
        <v>23</v>
      </c>
      <c r="B26" t="s">
        <v>206</v>
      </c>
      <c r="C26" s="13" t="s">
        <v>260</v>
      </c>
      <c r="D26" s="4">
        <v>81</v>
      </c>
    </row>
    <row r="27" spans="1:4" x14ac:dyDescent="0.4">
      <c r="A27" s="7">
        <v>25</v>
      </c>
      <c r="B27" s="8" t="s">
        <v>270</v>
      </c>
      <c r="C27" s="18" t="s">
        <v>263</v>
      </c>
      <c r="D27" s="7">
        <v>80</v>
      </c>
    </row>
    <row r="28" spans="1:4" x14ac:dyDescent="0.4">
      <c r="A28" s="7">
        <v>26</v>
      </c>
      <c r="B28" s="8" t="s">
        <v>272</v>
      </c>
      <c r="C28" s="18" t="s">
        <v>266</v>
      </c>
      <c r="D28" s="7">
        <v>77</v>
      </c>
    </row>
    <row r="29" spans="1:4" x14ac:dyDescent="0.4">
      <c r="A29" s="4">
        <v>27</v>
      </c>
      <c r="B29" t="s">
        <v>207</v>
      </c>
      <c r="C29" s="13" t="s">
        <v>260</v>
      </c>
      <c r="D29" s="4">
        <v>72</v>
      </c>
    </row>
    <row r="30" spans="1:4" x14ac:dyDescent="0.4">
      <c r="A30" s="4">
        <v>27</v>
      </c>
      <c r="B30" t="s">
        <v>208</v>
      </c>
      <c r="C30" s="13" t="s">
        <v>260</v>
      </c>
      <c r="D30" s="4">
        <v>72</v>
      </c>
    </row>
    <row r="31" spans="1:4" x14ac:dyDescent="0.4">
      <c r="A31" s="7">
        <v>29</v>
      </c>
      <c r="B31" s="8" t="s">
        <v>273</v>
      </c>
      <c r="C31" s="18" t="s">
        <v>275</v>
      </c>
      <c r="D31" s="7">
        <v>65</v>
      </c>
    </row>
    <row r="32" spans="1:4" x14ac:dyDescent="0.4">
      <c r="A32" s="4">
        <v>30</v>
      </c>
      <c r="B32" t="s">
        <v>209</v>
      </c>
      <c r="C32" s="13" t="s">
        <v>260</v>
      </c>
      <c r="D32" s="4">
        <v>64</v>
      </c>
    </row>
    <row r="33" spans="1:4" x14ac:dyDescent="0.4">
      <c r="A33" s="4">
        <v>30</v>
      </c>
      <c r="B33" t="s">
        <v>210</v>
      </c>
      <c r="C33" s="13" t="s">
        <v>260</v>
      </c>
      <c r="D33" s="4">
        <v>64</v>
      </c>
    </row>
    <row r="34" spans="1:4" x14ac:dyDescent="0.4">
      <c r="A34" s="4">
        <v>32</v>
      </c>
      <c r="B34" t="s">
        <v>211</v>
      </c>
      <c r="C34" s="13" t="s">
        <v>260</v>
      </c>
      <c r="D34" s="4">
        <v>63</v>
      </c>
    </row>
    <row r="35" spans="1:4" x14ac:dyDescent="0.4">
      <c r="A35" s="4">
        <v>33</v>
      </c>
      <c r="B35" t="s">
        <v>212</v>
      </c>
      <c r="C35" s="13" t="s">
        <v>260</v>
      </c>
      <c r="D35" s="4">
        <v>60</v>
      </c>
    </row>
    <row r="36" spans="1:4" x14ac:dyDescent="0.4">
      <c r="A36" s="4">
        <v>33</v>
      </c>
      <c r="B36" t="s">
        <v>276</v>
      </c>
      <c r="C36" s="13" t="s">
        <v>260</v>
      </c>
      <c r="D36" s="4">
        <v>60</v>
      </c>
    </row>
    <row r="37" spans="1:4" x14ac:dyDescent="0.4">
      <c r="A37" s="4">
        <v>33</v>
      </c>
      <c r="B37" t="s">
        <v>213</v>
      </c>
      <c r="C37" s="13" t="s">
        <v>260</v>
      </c>
      <c r="D37" s="4">
        <v>60</v>
      </c>
    </row>
    <row r="38" spans="1:4" x14ac:dyDescent="0.4">
      <c r="A38" s="9">
        <v>36</v>
      </c>
      <c r="B38" s="10" t="s">
        <v>277</v>
      </c>
      <c r="C38" s="19" t="s">
        <v>269</v>
      </c>
      <c r="D38" s="9">
        <v>58</v>
      </c>
    </row>
    <row r="39" spans="1:4" x14ac:dyDescent="0.4">
      <c r="A39" s="4">
        <v>36</v>
      </c>
      <c r="B39" t="s">
        <v>214</v>
      </c>
      <c r="C39" s="13" t="s">
        <v>260</v>
      </c>
      <c r="D39" s="4">
        <v>58</v>
      </c>
    </row>
    <row r="40" spans="1:4" x14ac:dyDescent="0.4">
      <c r="A40" s="7">
        <v>38</v>
      </c>
      <c r="B40" s="8" t="s">
        <v>278</v>
      </c>
      <c r="C40" s="18" t="s">
        <v>266</v>
      </c>
      <c r="D40" s="7">
        <v>57</v>
      </c>
    </row>
    <row r="41" spans="1:4" x14ac:dyDescent="0.4">
      <c r="A41" s="4">
        <v>38</v>
      </c>
      <c r="B41" t="s">
        <v>215</v>
      </c>
      <c r="C41" s="13" t="s">
        <v>260</v>
      </c>
      <c r="D41" s="4">
        <v>57</v>
      </c>
    </row>
    <row r="42" spans="1:4" x14ac:dyDescent="0.4">
      <c r="A42" s="4">
        <v>38</v>
      </c>
      <c r="B42" t="s">
        <v>216</v>
      </c>
      <c r="C42" s="13" t="s">
        <v>260</v>
      </c>
      <c r="D42" s="4">
        <v>57</v>
      </c>
    </row>
    <row r="43" spans="1:4" x14ac:dyDescent="0.4">
      <c r="A43" s="7">
        <v>41</v>
      </c>
      <c r="B43" s="8" t="s">
        <v>279</v>
      </c>
      <c r="C43" s="18" t="s">
        <v>266</v>
      </c>
      <c r="D43" s="7">
        <v>56</v>
      </c>
    </row>
    <row r="44" spans="1:4" x14ac:dyDescent="0.4">
      <c r="A44" s="4">
        <v>41</v>
      </c>
      <c r="B44" t="s">
        <v>217</v>
      </c>
      <c r="C44" s="13" t="s">
        <v>260</v>
      </c>
      <c r="D44" s="4">
        <v>56</v>
      </c>
    </row>
    <row r="45" spans="1:4" x14ac:dyDescent="0.4">
      <c r="A45" s="9">
        <v>43</v>
      </c>
      <c r="B45" s="10" t="s">
        <v>280</v>
      </c>
      <c r="C45" s="19" t="s">
        <v>282</v>
      </c>
      <c r="D45" s="9">
        <v>54</v>
      </c>
    </row>
    <row r="46" spans="1:4" x14ac:dyDescent="0.4">
      <c r="A46" s="4">
        <v>44</v>
      </c>
      <c r="B46" t="s">
        <v>218</v>
      </c>
      <c r="C46" s="13" t="s">
        <v>260</v>
      </c>
      <c r="D46" s="4">
        <v>53</v>
      </c>
    </row>
    <row r="47" spans="1:4" x14ac:dyDescent="0.4">
      <c r="A47" s="7">
        <v>44</v>
      </c>
      <c r="B47" s="8" t="s">
        <v>283</v>
      </c>
      <c r="C47" s="18" t="s">
        <v>275</v>
      </c>
      <c r="D47" s="7">
        <v>53</v>
      </c>
    </row>
    <row r="48" spans="1:4" x14ac:dyDescent="0.4">
      <c r="A48" s="4">
        <v>46</v>
      </c>
      <c r="B48" t="s">
        <v>219</v>
      </c>
      <c r="C48" s="13" t="s">
        <v>260</v>
      </c>
      <c r="D48" s="4">
        <v>52</v>
      </c>
    </row>
    <row r="49" spans="1:4" x14ac:dyDescent="0.4">
      <c r="A49" s="4">
        <v>47</v>
      </c>
      <c r="B49" t="s">
        <v>220</v>
      </c>
      <c r="C49" s="13" t="s">
        <v>260</v>
      </c>
      <c r="D49" s="4">
        <v>51</v>
      </c>
    </row>
    <row r="50" spans="1:4" x14ac:dyDescent="0.4">
      <c r="A50" s="7">
        <v>48</v>
      </c>
      <c r="B50" s="8" t="s">
        <v>284</v>
      </c>
      <c r="C50" s="18" t="s">
        <v>266</v>
      </c>
      <c r="D50" s="7">
        <v>49</v>
      </c>
    </row>
    <row r="51" spans="1:4" x14ac:dyDescent="0.4">
      <c r="A51" s="4">
        <v>49</v>
      </c>
      <c r="B51" t="s">
        <v>221</v>
      </c>
      <c r="C51" s="13" t="s">
        <v>260</v>
      </c>
      <c r="D51" s="4">
        <v>48</v>
      </c>
    </row>
    <row r="52" spans="1:4" x14ac:dyDescent="0.4">
      <c r="A52" s="4">
        <v>49</v>
      </c>
      <c r="B52" t="s">
        <v>222</v>
      </c>
      <c r="C52" s="13" t="s">
        <v>260</v>
      </c>
      <c r="D52" s="4">
        <v>48</v>
      </c>
    </row>
    <row r="53" spans="1:4" x14ac:dyDescent="0.4">
      <c r="A53" s="4">
        <v>49</v>
      </c>
      <c r="B53" t="s">
        <v>223</v>
      </c>
      <c r="C53" s="13" t="s">
        <v>260</v>
      </c>
      <c r="D53" s="4">
        <v>48</v>
      </c>
    </row>
    <row r="54" spans="1:4" x14ac:dyDescent="0.4">
      <c r="A54" s="7">
        <v>52</v>
      </c>
      <c r="B54" s="8" t="s">
        <v>224</v>
      </c>
      <c r="C54" s="18" t="s">
        <v>266</v>
      </c>
      <c r="D54" s="7">
        <v>46</v>
      </c>
    </row>
    <row r="55" spans="1:4" x14ac:dyDescent="0.4">
      <c r="A55" s="9">
        <v>53</v>
      </c>
      <c r="B55" s="10" t="s">
        <v>285</v>
      </c>
      <c r="C55" s="19" t="s">
        <v>282</v>
      </c>
      <c r="D55" s="9">
        <v>44</v>
      </c>
    </row>
    <row r="56" spans="1:4" x14ac:dyDescent="0.4">
      <c r="A56" s="7">
        <v>54</v>
      </c>
      <c r="B56" s="8" t="s">
        <v>286</v>
      </c>
      <c r="C56" s="18" t="s">
        <v>288</v>
      </c>
      <c r="D56" s="7">
        <v>43</v>
      </c>
    </row>
    <row r="57" spans="1:4" x14ac:dyDescent="0.4">
      <c r="A57" s="7">
        <v>54</v>
      </c>
      <c r="B57" s="8" t="s">
        <v>289</v>
      </c>
      <c r="C57" s="18" t="s">
        <v>266</v>
      </c>
      <c r="D57" s="7">
        <v>43</v>
      </c>
    </row>
    <row r="58" spans="1:4" x14ac:dyDescent="0.4">
      <c r="A58" s="7">
        <v>54</v>
      </c>
      <c r="B58" s="8" t="s">
        <v>290</v>
      </c>
      <c r="C58" s="18" t="s">
        <v>292</v>
      </c>
      <c r="D58" s="7">
        <v>43</v>
      </c>
    </row>
    <row r="59" spans="1:4" x14ac:dyDescent="0.4">
      <c r="A59" s="7">
        <v>54</v>
      </c>
      <c r="B59" s="8" t="s">
        <v>293</v>
      </c>
      <c r="C59" s="18" t="s">
        <v>292</v>
      </c>
      <c r="D59" s="7">
        <v>43</v>
      </c>
    </row>
    <row r="60" spans="1:4" x14ac:dyDescent="0.4">
      <c r="A60" s="4">
        <v>54</v>
      </c>
      <c r="B60" t="s">
        <v>225</v>
      </c>
      <c r="C60" s="13" t="s">
        <v>260</v>
      </c>
      <c r="D60" s="4">
        <v>43</v>
      </c>
    </row>
    <row r="61" spans="1:4" x14ac:dyDescent="0.4">
      <c r="A61" s="5">
        <v>59</v>
      </c>
      <c r="B61" s="6" t="s">
        <v>226</v>
      </c>
      <c r="C61" s="20" t="s">
        <v>295</v>
      </c>
      <c r="D61" s="5">
        <v>42</v>
      </c>
    </row>
    <row r="62" spans="1:4" x14ac:dyDescent="0.4">
      <c r="A62" s="4">
        <v>59</v>
      </c>
      <c r="B62" t="s">
        <v>227</v>
      </c>
      <c r="C62" s="13" t="s">
        <v>260</v>
      </c>
      <c r="D62" s="4">
        <v>42</v>
      </c>
    </row>
    <row r="63" spans="1:4" x14ac:dyDescent="0.4">
      <c r="A63" s="4">
        <v>61</v>
      </c>
      <c r="B63" t="s">
        <v>228</v>
      </c>
      <c r="C63" s="13" t="s">
        <v>260</v>
      </c>
      <c r="D63" s="4">
        <v>41</v>
      </c>
    </row>
    <row r="64" spans="1:4" x14ac:dyDescent="0.4">
      <c r="A64" s="4">
        <v>62</v>
      </c>
      <c r="B64" t="s">
        <v>229</v>
      </c>
      <c r="C64" s="13" t="s">
        <v>260</v>
      </c>
      <c r="D64" s="4">
        <v>40</v>
      </c>
    </row>
    <row r="65" spans="1:4" x14ac:dyDescent="0.4">
      <c r="A65" s="7">
        <v>62</v>
      </c>
      <c r="B65" s="8" t="s">
        <v>296</v>
      </c>
      <c r="C65" s="18" t="s">
        <v>266</v>
      </c>
      <c r="D65" s="7">
        <v>40</v>
      </c>
    </row>
    <row r="66" spans="1:4" x14ac:dyDescent="0.4">
      <c r="A66" s="4">
        <v>64</v>
      </c>
      <c r="B66" t="s">
        <v>230</v>
      </c>
      <c r="C66" s="13" t="s">
        <v>260</v>
      </c>
      <c r="D66" s="4">
        <v>39</v>
      </c>
    </row>
    <row r="67" spans="1:4" x14ac:dyDescent="0.4">
      <c r="A67" s="4">
        <v>64</v>
      </c>
      <c r="B67" t="s">
        <v>231</v>
      </c>
      <c r="C67" s="13" t="s">
        <v>260</v>
      </c>
      <c r="D67" s="4">
        <v>39</v>
      </c>
    </row>
    <row r="68" spans="1:4" x14ac:dyDescent="0.4">
      <c r="A68" s="4">
        <v>66</v>
      </c>
      <c r="B68" t="s">
        <v>232</v>
      </c>
      <c r="C68" s="13" t="s">
        <v>260</v>
      </c>
      <c r="D68" s="4">
        <v>38</v>
      </c>
    </row>
    <row r="69" spans="1:4" x14ac:dyDescent="0.4">
      <c r="A69" s="4">
        <v>66</v>
      </c>
      <c r="B69" t="s">
        <v>233</v>
      </c>
      <c r="C69" s="13" t="s">
        <v>260</v>
      </c>
      <c r="D69" s="4">
        <v>38</v>
      </c>
    </row>
    <row r="70" spans="1:4" x14ac:dyDescent="0.4">
      <c r="A70" s="4">
        <v>68</v>
      </c>
      <c r="B70" t="s">
        <v>234</v>
      </c>
      <c r="C70" s="13" t="s">
        <v>260</v>
      </c>
      <c r="D70" s="4">
        <v>37</v>
      </c>
    </row>
    <row r="71" spans="1:4" x14ac:dyDescent="0.4">
      <c r="A71" s="7">
        <v>69</v>
      </c>
      <c r="B71" s="8" t="s">
        <v>297</v>
      </c>
      <c r="C71" s="18" t="s">
        <v>288</v>
      </c>
      <c r="D71" s="7">
        <v>36</v>
      </c>
    </row>
    <row r="72" spans="1:4" x14ac:dyDescent="0.4">
      <c r="A72" s="11">
        <v>69</v>
      </c>
      <c r="B72" s="12" t="s">
        <v>298</v>
      </c>
      <c r="C72" s="21" t="s">
        <v>300</v>
      </c>
      <c r="D72" s="11">
        <v>36</v>
      </c>
    </row>
    <row r="73" spans="1:4" x14ac:dyDescent="0.4">
      <c r="A73" s="4">
        <v>69</v>
      </c>
      <c r="B73" t="s">
        <v>235</v>
      </c>
      <c r="C73" s="13" t="s">
        <v>260</v>
      </c>
      <c r="D73" s="4">
        <v>36</v>
      </c>
    </row>
    <row r="74" spans="1:4" x14ac:dyDescent="0.4">
      <c r="A74" s="4">
        <v>72</v>
      </c>
      <c r="B74" t="s">
        <v>236</v>
      </c>
      <c r="C74" s="13" t="s">
        <v>260</v>
      </c>
      <c r="D74" s="4">
        <v>35</v>
      </c>
    </row>
    <row r="75" spans="1:4" x14ac:dyDescent="0.4">
      <c r="A75" s="7">
        <v>72</v>
      </c>
      <c r="B75" s="8" t="s">
        <v>302</v>
      </c>
      <c r="C75" s="18" t="s">
        <v>266</v>
      </c>
      <c r="D75" s="7">
        <v>35</v>
      </c>
    </row>
    <row r="76" spans="1:4" x14ac:dyDescent="0.4">
      <c r="A76" s="11">
        <v>72</v>
      </c>
      <c r="B76" s="12" t="s">
        <v>301</v>
      </c>
      <c r="C76" s="21" t="s">
        <v>300</v>
      </c>
      <c r="D76" s="11">
        <v>35</v>
      </c>
    </row>
    <row r="77" spans="1:4" x14ac:dyDescent="0.4">
      <c r="A77" s="4">
        <v>72</v>
      </c>
      <c r="B77" t="s">
        <v>237</v>
      </c>
      <c r="C77" s="13" t="s">
        <v>260</v>
      </c>
      <c r="D77" s="4">
        <v>35</v>
      </c>
    </row>
    <row r="78" spans="1:4" x14ac:dyDescent="0.4">
      <c r="A78" s="7">
        <v>76</v>
      </c>
      <c r="B78" s="8" t="s">
        <v>303</v>
      </c>
      <c r="C78" s="18" t="s">
        <v>263</v>
      </c>
      <c r="D78" s="7">
        <v>33</v>
      </c>
    </row>
    <row r="79" spans="1:4" x14ac:dyDescent="0.4">
      <c r="A79" s="7">
        <v>76</v>
      </c>
      <c r="B79" s="8" t="s">
        <v>304</v>
      </c>
      <c r="C79" s="18" t="s">
        <v>288</v>
      </c>
      <c r="D79" s="7">
        <v>33</v>
      </c>
    </row>
    <row r="80" spans="1:4" x14ac:dyDescent="0.4">
      <c r="A80" s="4">
        <v>76</v>
      </c>
      <c r="B80" t="s">
        <v>238</v>
      </c>
      <c r="C80" s="13" t="s">
        <v>260</v>
      </c>
      <c r="D80" s="4">
        <v>33</v>
      </c>
    </row>
    <row r="81" spans="1:4" x14ac:dyDescent="0.4">
      <c r="A81" s="4">
        <v>76</v>
      </c>
      <c r="B81" t="s">
        <v>239</v>
      </c>
      <c r="C81" s="13" t="s">
        <v>260</v>
      </c>
      <c r="D81" s="4">
        <v>33</v>
      </c>
    </row>
    <row r="82" spans="1:4" x14ac:dyDescent="0.4">
      <c r="A82" s="4">
        <v>80</v>
      </c>
      <c r="B82" t="s">
        <v>240</v>
      </c>
      <c r="C82" s="13" t="s">
        <v>260</v>
      </c>
      <c r="D82" s="4">
        <v>32</v>
      </c>
    </row>
    <row r="83" spans="1:4" x14ac:dyDescent="0.4">
      <c r="A83" s="11">
        <v>80</v>
      </c>
      <c r="B83" s="12" t="s">
        <v>305</v>
      </c>
      <c r="C83" s="21" t="s">
        <v>300</v>
      </c>
      <c r="D83" s="11">
        <v>32</v>
      </c>
    </row>
    <row r="84" spans="1:4" x14ac:dyDescent="0.4">
      <c r="A84" s="4">
        <v>80</v>
      </c>
      <c r="B84" t="s">
        <v>241</v>
      </c>
      <c r="C84" s="13" t="s">
        <v>260</v>
      </c>
      <c r="D84" s="4">
        <v>32</v>
      </c>
    </row>
    <row r="85" spans="1:4" x14ac:dyDescent="0.4">
      <c r="A85" s="4">
        <v>83</v>
      </c>
      <c r="B85" t="s">
        <v>242</v>
      </c>
      <c r="C85" s="13" t="s">
        <v>260</v>
      </c>
      <c r="D85" s="4">
        <v>31</v>
      </c>
    </row>
    <row r="86" spans="1:4" x14ac:dyDescent="0.4">
      <c r="A86" s="4">
        <v>83</v>
      </c>
      <c r="B86" t="s">
        <v>243</v>
      </c>
      <c r="C86" s="13" t="s">
        <v>260</v>
      </c>
      <c r="D86" s="4">
        <v>31</v>
      </c>
    </row>
    <row r="87" spans="1:4" x14ac:dyDescent="0.4">
      <c r="A87" s="4">
        <v>85</v>
      </c>
      <c r="B87" t="s">
        <v>244</v>
      </c>
      <c r="C87" s="13" t="s">
        <v>260</v>
      </c>
      <c r="D87" s="4">
        <v>30</v>
      </c>
    </row>
    <row r="88" spans="1:4" x14ac:dyDescent="0.4">
      <c r="A88" s="4">
        <v>85</v>
      </c>
      <c r="B88" t="s">
        <v>245</v>
      </c>
      <c r="C88" s="13" t="s">
        <v>260</v>
      </c>
      <c r="D88" s="4">
        <v>30</v>
      </c>
    </row>
    <row r="89" spans="1:4" x14ac:dyDescent="0.4">
      <c r="A89" s="9">
        <v>87</v>
      </c>
      <c r="B89" s="10" t="s">
        <v>246</v>
      </c>
      <c r="C89" s="19" t="s">
        <v>282</v>
      </c>
      <c r="D89" s="9">
        <v>29</v>
      </c>
    </row>
    <row r="90" spans="1:4" x14ac:dyDescent="0.4">
      <c r="A90" s="4">
        <v>88</v>
      </c>
      <c r="B90" t="s">
        <v>247</v>
      </c>
      <c r="C90" s="13" t="s">
        <v>260</v>
      </c>
      <c r="D90" s="4">
        <v>28</v>
      </c>
    </row>
    <row r="91" spans="1:4" x14ac:dyDescent="0.4">
      <c r="A91" s="4">
        <v>88</v>
      </c>
      <c r="B91" t="s">
        <v>248</v>
      </c>
      <c r="C91" s="13" t="s">
        <v>260</v>
      </c>
      <c r="D91" s="4">
        <v>28</v>
      </c>
    </row>
    <row r="92" spans="1:4" x14ac:dyDescent="0.4">
      <c r="A92" s="4">
        <v>88</v>
      </c>
      <c r="B92" t="s">
        <v>249</v>
      </c>
      <c r="C92" s="13" t="s">
        <v>260</v>
      </c>
      <c r="D92" s="4">
        <v>28</v>
      </c>
    </row>
    <row r="93" spans="1:4" x14ac:dyDescent="0.4">
      <c r="A93" s="4">
        <v>91</v>
      </c>
      <c r="B93" t="s">
        <v>306</v>
      </c>
      <c r="C93" s="13" t="s">
        <v>300</v>
      </c>
      <c r="D93" s="4">
        <v>27</v>
      </c>
    </row>
    <row r="94" spans="1:4" x14ac:dyDescent="0.4">
      <c r="A94" s="4">
        <v>91</v>
      </c>
      <c r="B94" t="s">
        <v>250</v>
      </c>
      <c r="C94" s="13" t="s">
        <v>260</v>
      </c>
      <c r="D94" s="4">
        <v>27</v>
      </c>
    </row>
    <row r="95" spans="1:4" x14ac:dyDescent="0.4">
      <c r="A95" s="4">
        <v>91</v>
      </c>
      <c r="B95" t="s">
        <v>251</v>
      </c>
      <c r="C95" s="13" t="s">
        <v>260</v>
      </c>
      <c r="D95" s="4">
        <v>27</v>
      </c>
    </row>
    <row r="96" spans="1:4" x14ac:dyDescent="0.4">
      <c r="A96" s="4">
        <v>94</v>
      </c>
      <c r="B96" t="s">
        <v>252</v>
      </c>
      <c r="C96" s="13" t="s">
        <v>260</v>
      </c>
      <c r="D96" s="4">
        <v>26</v>
      </c>
    </row>
    <row r="97" spans="1:4" x14ac:dyDescent="0.4">
      <c r="A97" s="4">
        <v>94</v>
      </c>
      <c r="B97" t="s">
        <v>253</v>
      </c>
      <c r="C97" s="13" t="s">
        <v>260</v>
      </c>
      <c r="D97" s="4">
        <v>26</v>
      </c>
    </row>
    <row r="98" spans="1:4" x14ac:dyDescent="0.4">
      <c r="A98" s="4">
        <v>94</v>
      </c>
      <c r="B98" t="s">
        <v>254</v>
      </c>
      <c r="C98" s="13" t="s">
        <v>260</v>
      </c>
      <c r="D98" s="4">
        <v>26</v>
      </c>
    </row>
    <row r="99" spans="1:4" x14ac:dyDescent="0.4">
      <c r="A99" s="4">
        <v>97</v>
      </c>
      <c r="B99" t="s">
        <v>255</v>
      </c>
      <c r="C99" s="13" t="s">
        <v>260</v>
      </c>
      <c r="D99" s="4">
        <v>25</v>
      </c>
    </row>
    <row r="100" spans="1:4" x14ac:dyDescent="0.4">
      <c r="A100" s="4">
        <v>97</v>
      </c>
      <c r="B100" t="s">
        <v>256</v>
      </c>
      <c r="C100" s="13" t="s">
        <v>260</v>
      </c>
      <c r="D100" s="4">
        <v>25</v>
      </c>
    </row>
    <row r="101" spans="1:4" x14ac:dyDescent="0.4">
      <c r="A101" s="7">
        <v>97</v>
      </c>
      <c r="B101" s="8" t="s">
        <v>307</v>
      </c>
      <c r="C101" s="18" t="s">
        <v>275</v>
      </c>
      <c r="D101" s="7">
        <v>25</v>
      </c>
    </row>
    <row r="102" spans="1:4" x14ac:dyDescent="0.4">
      <c r="A102" s="4">
        <v>97</v>
      </c>
      <c r="B102" t="s">
        <v>257</v>
      </c>
      <c r="C102" s="13" t="s">
        <v>260</v>
      </c>
      <c r="D102" s="4">
        <v>25</v>
      </c>
    </row>
    <row r="103" spans="1:4" x14ac:dyDescent="0.4">
      <c r="A103" s="4">
        <v>97</v>
      </c>
      <c r="B103" t="s">
        <v>258</v>
      </c>
      <c r="C103" s="13" t="s">
        <v>260</v>
      </c>
      <c r="D103" s="4">
        <v>25</v>
      </c>
    </row>
    <row r="105" spans="1:4" x14ac:dyDescent="0.4">
      <c r="B105" s="16" t="s">
        <v>310</v>
      </c>
    </row>
    <row r="106" spans="1:4" x14ac:dyDescent="0.4">
      <c r="B106" s="16" t="s">
        <v>311</v>
      </c>
    </row>
  </sheetData>
  <autoFilter ref="G2:I12">
    <sortState ref="G3:I13">
      <sortCondition descending="1" ref="H2:H12"/>
    </sortState>
  </autoFilter>
  <mergeCells count="1">
    <mergeCell ref="A1:D1"/>
  </mergeCells>
  <phoneticPr fontId="1"/>
  <pageMargins left="0.7" right="0.7" top="0.75" bottom="0.75" header="0.3" footer="0.3"/>
  <pageSetup paperSize="9" scale="71" orientation="portrait" r:id="rId1"/>
  <rowBreaks count="1" manualBreakCount="1">
    <brk id="51" max="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データ加工</vt:lpstr>
      <vt:lpstr>米国特許取得2016大学ランキング</vt:lpstr>
      <vt:lpstr>米国特許取得2016大学ランキング!Print_Area</vt:lpstr>
    </vt:vector>
  </TitlesOfParts>
  <Company>National Institute of Informatics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Funamori</dc:creator>
  <cp:lastModifiedBy>Funamori</cp:lastModifiedBy>
  <cp:lastPrinted>2017-06-08T04:55:05Z</cp:lastPrinted>
  <dcterms:created xsi:type="dcterms:W3CDTF">2017-06-08T01:46:35Z</dcterms:created>
  <dcterms:modified xsi:type="dcterms:W3CDTF">2017-06-08T04:55:28Z</dcterms:modified>
</cp:coreProperties>
</file>